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-fl\F012システム部\009_OA（I／N、サブシステム、PC）\他部署案件\024_為替印鑑更改\為替資料\依頼票\"/>
    </mc:Choice>
  </mc:AlternateContent>
  <bookViews>
    <workbookView xWindow="240" yWindow="105" windowWidth="14805" windowHeight="8010" activeTab="1"/>
  </bookViews>
  <sheets>
    <sheet name="説明" sheetId="1" r:id="rId1"/>
    <sheet name="入力" sheetId="2" r:id="rId2"/>
    <sheet name="出力" sheetId="3" r:id="rId3"/>
  </sheets>
  <definedNames>
    <definedName name="_xlnm.Print_Area" localSheetId="2">出力!$A$1:$W$920</definedName>
    <definedName name="三万以上code">説明!$F$5:$F$11</definedName>
    <definedName name="三万円以上">説明!$G$5:$G$11</definedName>
    <definedName name="三万円未満">説明!$E$5:$E$11</definedName>
    <definedName name="三万未満code">説明!$D$5:$D$11</definedName>
    <definedName name="手数料区分code">出力!$N$12:$N$271</definedName>
  </definedNames>
  <calcPr calcId="152511"/>
</workbook>
</file>

<file path=xl/calcChain.xml><?xml version="1.0" encoding="utf-8"?>
<calcChain xmlns="http://schemas.openxmlformats.org/spreadsheetml/2006/main">
  <c r="M874" i="3" l="1"/>
  <c r="C875" i="3"/>
  <c r="C829" i="3"/>
  <c r="C783" i="3"/>
  <c r="C737" i="3"/>
  <c r="C691" i="3"/>
  <c r="C645" i="3"/>
  <c r="C599" i="3"/>
  <c r="C553" i="3"/>
  <c r="C507" i="3"/>
  <c r="C461" i="3"/>
  <c r="C415" i="3"/>
  <c r="C369" i="3"/>
  <c r="C323" i="3"/>
  <c r="C277" i="3"/>
  <c r="C231" i="3"/>
  <c r="C185" i="3"/>
  <c r="C139" i="3"/>
  <c r="C93" i="3"/>
  <c r="C47" i="3"/>
  <c r="F7" i="3" l="1"/>
  <c r="F881" i="3" s="1"/>
  <c r="F99" i="3" l="1"/>
  <c r="F191" i="3"/>
  <c r="F283" i="3"/>
  <c r="F375" i="3"/>
  <c r="F467" i="3"/>
  <c r="F559" i="3"/>
  <c r="F651" i="3"/>
  <c r="F743" i="3"/>
  <c r="F835" i="3"/>
  <c r="F53" i="3"/>
  <c r="F145" i="3"/>
  <c r="F237" i="3"/>
  <c r="F329" i="3"/>
  <c r="F421" i="3"/>
  <c r="F513" i="3"/>
  <c r="F605" i="3"/>
  <c r="F697" i="3"/>
  <c r="F789" i="3"/>
  <c r="M40" i="2"/>
  <c r="M38" i="2"/>
  <c r="M36" i="2"/>
  <c r="M34" i="2"/>
  <c r="M32" i="2"/>
  <c r="M30" i="2"/>
  <c r="M28" i="2"/>
  <c r="M26" i="2"/>
  <c r="M24" i="2"/>
  <c r="M22" i="2"/>
  <c r="M20" i="2"/>
  <c r="M18" i="2"/>
  <c r="M16" i="2"/>
  <c r="M14" i="2"/>
  <c r="L242" i="3" l="1"/>
  <c r="M12" i="2" l="1"/>
  <c r="L5" i="3"/>
  <c r="V78" i="3" l="1"/>
  <c r="V34" i="3"/>
  <c r="M920" i="3"/>
  <c r="M828" i="3"/>
  <c r="M782" i="3"/>
  <c r="M736" i="3"/>
  <c r="M690" i="3"/>
  <c r="M644" i="3"/>
  <c r="M598" i="3"/>
  <c r="M552" i="3"/>
  <c r="M506" i="3"/>
  <c r="M460" i="3"/>
  <c r="M414" i="3"/>
  <c r="M368" i="3"/>
  <c r="M322" i="3"/>
  <c r="M276" i="3"/>
  <c r="M230" i="3"/>
  <c r="M184" i="3"/>
  <c r="M138" i="3"/>
  <c r="M92" i="3"/>
  <c r="C915" i="3"/>
  <c r="L914" i="3"/>
  <c r="G914" i="3"/>
  <c r="E914" i="3"/>
  <c r="D914" i="3"/>
  <c r="C914" i="3"/>
  <c r="C913" i="3"/>
  <c r="L912" i="3"/>
  <c r="G912" i="3"/>
  <c r="E912" i="3"/>
  <c r="D912" i="3"/>
  <c r="C912" i="3"/>
  <c r="C911" i="3"/>
  <c r="L910" i="3"/>
  <c r="G910" i="3"/>
  <c r="E910" i="3"/>
  <c r="D910" i="3"/>
  <c r="C910" i="3"/>
  <c r="C909" i="3"/>
  <c r="L908" i="3"/>
  <c r="G908" i="3"/>
  <c r="E908" i="3"/>
  <c r="D908" i="3"/>
  <c r="C908" i="3"/>
  <c r="C907" i="3"/>
  <c r="L906" i="3"/>
  <c r="G906" i="3"/>
  <c r="E906" i="3"/>
  <c r="D906" i="3"/>
  <c r="C906" i="3"/>
  <c r="C905" i="3"/>
  <c r="L904" i="3"/>
  <c r="G904" i="3"/>
  <c r="E904" i="3"/>
  <c r="D904" i="3"/>
  <c r="C904" i="3"/>
  <c r="C903" i="3"/>
  <c r="L902" i="3"/>
  <c r="G902" i="3"/>
  <c r="E902" i="3"/>
  <c r="D902" i="3"/>
  <c r="C902" i="3"/>
  <c r="C901" i="3"/>
  <c r="L900" i="3"/>
  <c r="G900" i="3"/>
  <c r="E900" i="3"/>
  <c r="D900" i="3"/>
  <c r="C900" i="3"/>
  <c r="C899" i="3"/>
  <c r="L898" i="3"/>
  <c r="G898" i="3"/>
  <c r="E898" i="3"/>
  <c r="D898" i="3"/>
  <c r="C898" i="3"/>
  <c r="C897" i="3"/>
  <c r="L896" i="3"/>
  <c r="G896" i="3"/>
  <c r="E896" i="3"/>
  <c r="D896" i="3"/>
  <c r="C896" i="3"/>
  <c r="C895" i="3"/>
  <c r="L894" i="3"/>
  <c r="G894" i="3"/>
  <c r="E894" i="3"/>
  <c r="D894" i="3"/>
  <c r="C894" i="3"/>
  <c r="C893" i="3"/>
  <c r="L892" i="3"/>
  <c r="G892" i="3"/>
  <c r="E892" i="3"/>
  <c r="D892" i="3"/>
  <c r="C892" i="3"/>
  <c r="C891" i="3"/>
  <c r="L890" i="3"/>
  <c r="G890" i="3"/>
  <c r="E890" i="3"/>
  <c r="D890" i="3"/>
  <c r="C890" i="3"/>
  <c r="C889" i="3"/>
  <c r="L888" i="3"/>
  <c r="G888" i="3"/>
  <c r="E888" i="3"/>
  <c r="D888" i="3"/>
  <c r="C888" i="3"/>
  <c r="C887" i="3"/>
  <c r="L886" i="3"/>
  <c r="G886" i="3"/>
  <c r="E886" i="3"/>
  <c r="D886" i="3"/>
  <c r="C886" i="3"/>
  <c r="L882" i="3"/>
  <c r="B882" i="3"/>
  <c r="L881" i="3"/>
  <c r="L880" i="3"/>
  <c r="L879" i="3"/>
  <c r="B879" i="3"/>
  <c r="L878" i="3"/>
  <c r="C878" i="3"/>
  <c r="L877" i="3"/>
  <c r="M875" i="3"/>
  <c r="C869" i="3"/>
  <c r="L868" i="3"/>
  <c r="G868" i="3"/>
  <c r="E868" i="3"/>
  <c r="D868" i="3"/>
  <c r="C868" i="3"/>
  <c r="C867" i="3"/>
  <c r="L866" i="3"/>
  <c r="G866" i="3"/>
  <c r="E866" i="3"/>
  <c r="D866" i="3"/>
  <c r="C866" i="3"/>
  <c r="C865" i="3"/>
  <c r="L864" i="3"/>
  <c r="G864" i="3"/>
  <c r="E864" i="3"/>
  <c r="D864" i="3"/>
  <c r="C864" i="3"/>
  <c r="C863" i="3"/>
  <c r="L862" i="3"/>
  <c r="G862" i="3"/>
  <c r="E862" i="3"/>
  <c r="D862" i="3"/>
  <c r="C862" i="3"/>
  <c r="C861" i="3"/>
  <c r="L860" i="3"/>
  <c r="G860" i="3"/>
  <c r="E860" i="3"/>
  <c r="D860" i="3"/>
  <c r="C860" i="3"/>
  <c r="C859" i="3"/>
  <c r="L858" i="3"/>
  <c r="G858" i="3"/>
  <c r="E858" i="3"/>
  <c r="D858" i="3"/>
  <c r="C858" i="3"/>
  <c r="C857" i="3"/>
  <c r="L856" i="3"/>
  <c r="G856" i="3"/>
  <c r="E856" i="3"/>
  <c r="D856" i="3"/>
  <c r="C856" i="3"/>
  <c r="C855" i="3"/>
  <c r="L854" i="3"/>
  <c r="G854" i="3"/>
  <c r="E854" i="3"/>
  <c r="D854" i="3"/>
  <c r="C854" i="3"/>
  <c r="C853" i="3"/>
  <c r="L852" i="3"/>
  <c r="G852" i="3"/>
  <c r="E852" i="3"/>
  <c r="D852" i="3"/>
  <c r="C852" i="3"/>
  <c r="C851" i="3"/>
  <c r="L850" i="3"/>
  <c r="G850" i="3"/>
  <c r="E850" i="3"/>
  <c r="D850" i="3"/>
  <c r="C850" i="3"/>
  <c r="C849" i="3"/>
  <c r="L848" i="3"/>
  <c r="G848" i="3"/>
  <c r="E848" i="3"/>
  <c r="D848" i="3"/>
  <c r="C848" i="3"/>
  <c r="C847" i="3"/>
  <c r="L846" i="3"/>
  <c r="G846" i="3"/>
  <c r="E846" i="3"/>
  <c r="D846" i="3"/>
  <c r="C846" i="3"/>
  <c r="C845" i="3"/>
  <c r="L844" i="3"/>
  <c r="G844" i="3"/>
  <c r="E844" i="3"/>
  <c r="D844" i="3"/>
  <c r="C844" i="3"/>
  <c r="C843" i="3"/>
  <c r="L842" i="3"/>
  <c r="G842" i="3"/>
  <c r="E842" i="3"/>
  <c r="D842" i="3"/>
  <c r="C842" i="3"/>
  <c r="C841" i="3"/>
  <c r="L840" i="3"/>
  <c r="G840" i="3"/>
  <c r="E840" i="3"/>
  <c r="D840" i="3"/>
  <c r="C840" i="3"/>
  <c r="L836" i="3"/>
  <c r="B836" i="3"/>
  <c r="L835" i="3"/>
  <c r="L834" i="3"/>
  <c r="L833" i="3"/>
  <c r="B833" i="3"/>
  <c r="L832" i="3"/>
  <c r="C832" i="3"/>
  <c r="L831" i="3"/>
  <c r="M829" i="3"/>
  <c r="C823" i="3"/>
  <c r="L822" i="3"/>
  <c r="G822" i="3"/>
  <c r="E822" i="3"/>
  <c r="D822" i="3"/>
  <c r="C822" i="3"/>
  <c r="C821" i="3"/>
  <c r="L820" i="3"/>
  <c r="G820" i="3"/>
  <c r="E820" i="3"/>
  <c r="D820" i="3"/>
  <c r="C820" i="3"/>
  <c r="C819" i="3"/>
  <c r="L818" i="3"/>
  <c r="G818" i="3"/>
  <c r="E818" i="3"/>
  <c r="D818" i="3"/>
  <c r="C818" i="3"/>
  <c r="C817" i="3"/>
  <c r="L816" i="3"/>
  <c r="G816" i="3"/>
  <c r="E816" i="3"/>
  <c r="D816" i="3"/>
  <c r="C816" i="3"/>
  <c r="C815" i="3"/>
  <c r="L814" i="3"/>
  <c r="G814" i="3"/>
  <c r="E814" i="3"/>
  <c r="D814" i="3"/>
  <c r="C814" i="3"/>
  <c r="C813" i="3"/>
  <c r="L812" i="3"/>
  <c r="G812" i="3"/>
  <c r="E812" i="3"/>
  <c r="D812" i="3"/>
  <c r="C812" i="3"/>
  <c r="C811" i="3"/>
  <c r="L810" i="3"/>
  <c r="G810" i="3"/>
  <c r="E810" i="3"/>
  <c r="D810" i="3"/>
  <c r="C810" i="3"/>
  <c r="C809" i="3"/>
  <c r="L808" i="3"/>
  <c r="G808" i="3"/>
  <c r="E808" i="3"/>
  <c r="D808" i="3"/>
  <c r="C808" i="3"/>
  <c r="C807" i="3"/>
  <c r="L806" i="3"/>
  <c r="G806" i="3"/>
  <c r="E806" i="3"/>
  <c r="D806" i="3"/>
  <c r="C806" i="3"/>
  <c r="C805" i="3"/>
  <c r="L804" i="3"/>
  <c r="G804" i="3"/>
  <c r="E804" i="3"/>
  <c r="D804" i="3"/>
  <c r="C804" i="3"/>
  <c r="C803" i="3"/>
  <c r="L802" i="3"/>
  <c r="G802" i="3"/>
  <c r="E802" i="3"/>
  <c r="D802" i="3"/>
  <c r="C802" i="3"/>
  <c r="C801" i="3"/>
  <c r="L800" i="3"/>
  <c r="G800" i="3"/>
  <c r="E800" i="3"/>
  <c r="D800" i="3"/>
  <c r="C800" i="3"/>
  <c r="C799" i="3"/>
  <c r="L798" i="3"/>
  <c r="G798" i="3"/>
  <c r="E798" i="3"/>
  <c r="D798" i="3"/>
  <c r="C798" i="3"/>
  <c r="C797" i="3"/>
  <c r="L796" i="3"/>
  <c r="G796" i="3"/>
  <c r="E796" i="3"/>
  <c r="D796" i="3"/>
  <c r="C796" i="3"/>
  <c r="C795" i="3"/>
  <c r="L794" i="3"/>
  <c r="G794" i="3"/>
  <c r="E794" i="3"/>
  <c r="D794" i="3"/>
  <c r="C794" i="3"/>
  <c r="L790" i="3"/>
  <c r="B790" i="3"/>
  <c r="L789" i="3"/>
  <c r="L788" i="3"/>
  <c r="L787" i="3"/>
  <c r="B787" i="3"/>
  <c r="L786" i="3"/>
  <c r="C786" i="3"/>
  <c r="L785" i="3"/>
  <c r="M783" i="3"/>
  <c r="C777" i="3"/>
  <c r="L776" i="3"/>
  <c r="G776" i="3"/>
  <c r="E776" i="3"/>
  <c r="D776" i="3"/>
  <c r="C776" i="3"/>
  <c r="C775" i="3"/>
  <c r="L774" i="3"/>
  <c r="G774" i="3"/>
  <c r="E774" i="3"/>
  <c r="D774" i="3"/>
  <c r="C774" i="3"/>
  <c r="C773" i="3"/>
  <c r="L772" i="3"/>
  <c r="G772" i="3"/>
  <c r="E772" i="3"/>
  <c r="D772" i="3"/>
  <c r="C772" i="3"/>
  <c r="C771" i="3"/>
  <c r="L770" i="3"/>
  <c r="G770" i="3"/>
  <c r="E770" i="3"/>
  <c r="D770" i="3"/>
  <c r="C770" i="3"/>
  <c r="C769" i="3"/>
  <c r="L768" i="3"/>
  <c r="G768" i="3"/>
  <c r="E768" i="3"/>
  <c r="D768" i="3"/>
  <c r="C768" i="3"/>
  <c r="C767" i="3"/>
  <c r="L766" i="3"/>
  <c r="G766" i="3"/>
  <c r="E766" i="3"/>
  <c r="D766" i="3"/>
  <c r="C766" i="3"/>
  <c r="C765" i="3"/>
  <c r="L764" i="3"/>
  <c r="G764" i="3"/>
  <c r="E764" i="3"/>
  <c r="D764" i="3"/>
  <c r="C764" i="3"/>
  <c r="C763" i="3"/>
  <c r="L762" i="3"/>
  <c r="G762" i="3"/>
  <c r="E762" i="3"/>
  <c r="D762" i="3"/>
  <c r="C762" i="3"/>
  <c r="C761" i="3"/>
  <c r="L760" i="3"/>
  <c r="G760" i="3"/>
  <c r="E760" i="3"/>
  <c r="D760" i="3"/>
  <c r="C760" i="3"/>
  <c r="C759" i="3"/>
  <c r="L758" i="3"/>
  <c r="G758" i="3"/>
  <c r="E758" i="3"/>
  <c r="D758" i="3"/>
  <c r="C758" i="3"/>
  <c r="C757" i="3"/>
  <c r="L756" i="3"/>
  <c r="G756" i="3"/>
  <c r="E756" i="3"/>
  <c r="D756" i="3"/>
  <c r="C756" i="3"/>
  <c r="C755" i="3"/>
  <c r="L754" i="3"/>
  <c r="G754" i="3"/>
  <c r="E754" i="3"/>
  <c r="D754" i="3"/>
  <c r="C754" i="3"/>
  <c r="C753" i="3"/>
  <c r="L752" i="3"/>
  <c r="G752" i="3"/>
  <c r="E752" i="3"/>
  <c r="D752" i="3"/>
  <c r="C752" i="3"/>
  <c r="C751" i="3"/>
  <c r="L750" i="3"/>
  <c r="G750" i="3"/>
  <c r="E750" i="3"/>
  <c r="D750" i="3"/>
  <c r="C750" i="3"/>
  <c r="C749" i="3"/>
  <c r="L748" i="3"/>
  <c r="G748" i="3"/>
  <c r="E748" i="3"/>
  <c r="D748" i="3"/>
  <c r="C748" i="3"/>
  <c r="L744" i="3"/>
  <c r="B744" i="3"/>
  <c r="L743" i="3"/>
  <c r="L742" i="3"/>
  <c r="L741" i="3"/>
  <c r="B741" i="3"/>
  <c r="L740" i="3"/>
  <c r="C740" i="3"/>
  <c r="L739" i="3"/>
  <c r="M737" i="3"/>
  <c r="C731" i="3"/>
  <c r="L730" i="3"/>
  <c r="G730" i="3"/>
  <c r="E730" i="3"/>
  <c r="D730" i="3"/>
  <c r="C730" i="3"/>
  <c r="C729" i="3"/>
  <c r="L728" i="3"/>
  <c r="G728" i="3"/>
  <c r="E728" i="3"/>
  <c r="D728" i="3"/>
  <c r="C728" i="3"/>
  <c r="C727" i="3"/>
  <c r="L726" i="3"/>
  <c r="G726" i="3"/>
  <c r="E726" i="3"/>
  <c r="D726" i="3"/>
  <c r="C726" i="3"/>
  <c r="C725" i="3"/>
  <c r="L724" i="3"/>
  <c r="G724" i="3"/>
  <c r="E724" i="3"/>
  <c r="D724" i="3"/>
  <c r="C724" i="3"/>
  <c r="C723" i="3"/>
  <c r="L722" i="3"/>
  <c r="G722" i="3"/>
  <c r="E722" i="3"/>
  <c r="D722" i="3"/>
  <c r="C722" i="3"/>
  <c r="C721" i="3"/>
  <c r="L720" i="3"/>
  <c r="G720" i="3"/>
  <c r="E720" i="3"/>
  <c r="D720" i="3"/>
  <c r="C720" i="3"/>
  <c r="C719" i="3"/>
  <c r="L718" i="3"/>
  <c r="G718" i="3"/>
  <c r="E718" i="3"/>
  <c r="D718" i="3"/>
  <c r="C718" i="3"/>
  <c r="C717" i="3"/>
  <c r="L716" i="3"/>
  <c r="G716" i="3"/>
  <c r="E716" i="3"/>
  <c r="D716" i="3"/>
  <c r="C716" i="3"/>
  <c r="C715" i="3"/>
  <c r="L714" i="3"/>
  <c r="G714" i="3"/>
  <c r="E714" i="3"/>
  <c r="D714" i="3"/>
  <c r="C714" i="3"/>
  <c r="C713" i="3"/>
  <c r="L712" i="3"/>
  <c r="G712" i="3"/>
  <c r="E712" i="3"/>
  <c r="D712" i="3"/>
  <c r="C712" i="3"/>
  <c r="C711" i="3"/>
  <c r="L710" i="3"/>
  <c r="G710" i="3"/>
  <c r="E710" i="3"/>
  <c r="D710" i="3"/>
  <c r="C710" i="3"/>
  <c r="C709" i="3"/>
  <c r="L708" i="3"/>
  <c r="G708" i="3"/>
  <c r="E708" i="3"/>
  <c r="D708" i="3"/>
  <c r="C708" i="3"/>
  <c r="C707" i="3"/>
  <c r="L706" i="3"/>
  <c r="G706" i="3"/>
  <c r="E706" i="3"/>
  <c r="D706" i="3"/>
  <c r="C706" i="3"/>
  <c r="C705" i="3"/>
  <c r="L704" i="3"/>
  <c r="G704" i="3"/>
  <c r="E704" i="3"/>
  <c r="D704" i="3"/>
  <c r="C704" i="3"/>
  <c r="C703" i="3"/>
  <c r="L702" i="3"/>
  <c r="G702" i="3"/>
  <c r="E702" i="3"/>
  <c r="D702" i="3"/>
  <c r="C702" i="3"/>
  <c r="L698" i="3"/>
  <c r="B698" i="3"/>
  <c r="L697" i="3"/>
  <c r="L696" i="3"/>
  <c r="L695" i="3"/>
  <c r="B695" i="3"/>
  <c r="L694" i="3"/>
  <c r="C694" i="3"/>
  <c r="L693" i="3"/>
  <c r="M691" i="3"/>
  <c r="C685" i="3"/>
  <c r="L684" i="3"/>
  <c r="G684" i="3"/>
  <c r="E684" i="3"/>
  <c r="D684" i="3"/>
  <c r="C684" i="3"/>
  <c r="C683" i="3"/>
  <c r="L682" i="3"/>
  <c r="G682" i="3"/>
  <c r="E682" i="3"/>
  <c r="D682" i="3"/>
  <c r="C682" i="3"/>
  <c r="C681" i="3"/>
  <c r="L680" i="3"/>
  <c r="G680" i="3"/>
  <c r="E680" i="3"/>
  <c r="D680" i="3"/>
  <c r="C680" i="3"/>
  <c r="C679" i="3"/>
  <c r="L678" i="3"/>
  <c r="G678" i="3"/>
  <c r="E678" i="3"/>
  <c r="D678" i="3"/>
  <c r="C678" i="3"/>
  <c r="C677" i="3"/>
  <c r="L676" i="3"/>
  <c r="G676" i="3"/>
  <c r="E676" i="3"/>
  <c r="D676" i="3"/>
  <c r="C676" i="3"/>
  <c r="C675" i="3"/>
  <c r="L674" i="3"/>
  <c r="G674" i="3"/>
  <c r="E674" i="3"/>
  <c r="D674" i="3"/>
  <c r="C674" i="3"/>
  <c r="C673" i="3"/>
  <c r="L672" i="3"/>
  <c r="G672" i="3"/>
  <c r="E672" i="3"/>
  <c r="D672" i="3"/>
  <c r="C672" i="3"/>
  <c r="C671" i="3"/>
  <c r="L670" i="3"/>
  <c r="G670" i="3"/>
  <c r="E670" i="3"/>
  <c r="D670" i="3"/>
  <c r="C670" i="3"/>
  <c r="C669" i="3"/>
  <c r="L668" i="3"/>
  <c r="G668" i="3"/>
  <c r="E668" i="3"/>
  <c r="D668" i="3"/>
  <c r="C668" i="3"/>
  <c r="C667" i="3"/>
  <c r="L666" i="3"/>
  <c r="G666" i="3"/>
  <c r="E666" i="3"/>
  <c r="D666" i="3"/>
  <c r="C666" i="3"/>
  <c r="C665" i="3"/>
  <c r="L664" i="3"/>
  <c r="G664" i="3"/>
  <c r="E664" i="3"/>
  <c r="D664" i="3"/>
  <c r="C664" i="3"/>
  <c r="C663" i="3"/>
  <c r="L662" i="3"/>
  <c r="G662" i="3"/>
  <c r="E662" i="3"/>
  <c r="D662" i="3"/>
  <c r="C662" i="3"/>
  <c r="C661" i="3"/>
  <c r="L660" i="3"/>
  <c r="G660" i="3"/>
  <c r="E660" i="3"/>
  <c r="D660" i="3"/>
  <c r="C660" i="3"/>
  <c r="C659" i="3"/>
  <c r="L658" i="3"/>
  <c r="G658" i="3"/>
  <c r="E658" i="3"/>
  <c r="D658" i="3"/>
  <c r="C658" i="3"/>
  <c r="C657" i="3"/>
  <c r="L656" i="3"/>
  <c r="G656" i="3"/>
  <c r="E656" i="3"/>
  <c r="D656" i="3"/>
  <c r="C656" i="3"/>
  <c r="L652" i="3"/>
  <c r="B652" i="3"/>
  <c r="L651" i="3"/>
  <c r="L650" i="3"/>
  <c r="L649" i="3"/>
  <c r="B649" i="3"/>
  <c r="L648" i="3"/>
  <c r="C648" i="3"/>
  <c r="L647" i="3"/>
  <c r="M645" i="3"/>
  <c r="C639" i="3"/>
  <c r="L638" i="3"/>
  <c r="G638" i="3"/>
  <c r="E638" i="3"/>
  <c r="D638" i="3"/>
  <c r="C638" i="3"/>
  <c r="C637" i="3"/>
  <c r="L636" i="3"/>
  <c r="G636" i="3"/>
  <c r="E636" i="3"/>
  <c r="D636" i="3"/>
  <c r="C636" i="3"/>
  <c r="C635" i="3"/>
  <c r="L634" i="3"/>
  <c r="G634" i="3"/>
  <c r="E634" i="3"/>
  <c r="D634" i="3"/>
  <c r="C634" i="3"/>
  <c r="C633" i="3"/>
  <c r="L632" i="3"/>
  <c r="G632" i="3"/>
  <c r="E632" i="3"/>
  <c r="D632" i="3"/>
  <c r="C632" i="3"/>
  <c r="C631" i="3"/>
  <c r="L630" i="3"/>
  <c r="G630" i="3"/>
  <c r="E630" i="3"/>
  <c r="D630" i="3"/>
  <c r="C630" i="3"/>
  <c r="C629" i="3"/>
  <c r="L628" i="3"/>
  <c r="G628" i="3"/>
  <c r="E628" i="3"/>
  <c r="D628" i="3"/>
  <c r="C628" i="3"/>
  <c r="C627" i="3"/>
  <c r="L626" i="3"/>
  <c r="G626" i="3"/>
  <c r="E626" i="3"/>
  <c r="D626" i="3"/>
  <c r="C626" i="3"/>
  <c r="C625" i="3"/>
  <c r="L624" i="3"/>
  <c r="G624" i="3"/>
  <c r="E624" i="3"/>
  <c r="D624" i="3"/>
  <c r="C624" i="3"/>
  <c r="C623" i="3"/>
  <c r="L622" i="3"/>
  <c r="G622" i="3"/>
  <c r="E622" i="3"/>
  <c r="D622" i="3"/>
  <c r="C622" i="3"/>
  <c r="C621" i="3"/>
  <c r="L620" i="3"/>
  <c r="G620" i="3"/>
  <c r="E620" i="3"/>
  <c r="D620" i="3"/>
  <c r="C620" i="3"/>
  <c r="C619" i="3"/>
  <c r="L618" i="3"/>
  <c r="G618" i="3"/>
  <c r="E618" i="3"/>
  <c r="D618" i="3"/>
  <c r="C618" i="3"/>
  <c r="C617" i="3"/>
  <c r="L616" i="3"/>
  <c r="G616" i="3"/>
  <c r="E616" i="3"/>
  <c r="D616" i="3"/>
  <c r="C616" i="3"/>
  <c r="C615" i="3"/>
  <c r="L614" i="3"/>
  <c r="G614" i="3"/>
  <c r="E614" i="3"/>
  <c r="D614" i="3"/>
  <c r="C614" i="3"/>
  <c r="C613" i="3"/>
  <c r="L612" i="3"/>
  <c r="G612" i="3"/>
  <c r="E612" i="3"/>
  <c r="D612" i="3"/>
  <c r="C612" i="3"/>
  <c r="C611" i="3"/>
  <c r="L610" i="3"/>
  <c r="G610" i="3"/>
  <c r="E610" i="3"/>
  <c r="D610" i="3"/>
  <c r="C610" i="3"/>
  <c r="L606" i="3"/>
  <c r="B606" i="3"/>
  <c r="L605" i="3"/>
  <c r="L604" i="3"/>
  <c r="L603" i="3"/>
  <c r="B603" i="3"/>
  <c r="L602" i="3"/>
  <c r="C602" i="3"/>
  <c r="L601" i="3"/>
  <c r="M599" i="3"/>
  <c r="C593" i="3"/>
  <c r="L592" i="3"/>
  <c r="G592" i="3"/>
  <c r="E592" i="3"/>
  <c r="D592" i="3"/>
  <c r="C592" i="3"/>
  <c r="C591" i="3"/>
  <c r="L590" i="3"/>
  <c r="G590" i="3"/>
  <c r="E590" i="3"/>
  <c r="D590" i="3"/>
  <c r="C590" i="3"/>
  <c r="C589" i="3"/>
  <c r="L588" i="3"/>
  <c r="G588" i="3"/>
  <c r="E588" i="3"/>
  <c r="D588" i="3"/>
  <c r="C588" i="3"/>
  <c r="C587" i="3"/>
  <c r="L586" i="3"/>
  <c r="G586" i="3"/>
  <c r="E586" i="3"/>
  <c r="D586" i="3"/>
  <c r="C586" i="3"/>
  <c r="C585" i="3"/>
  <c r="L584" i="3"/>
  <c r="G584" i="3"/>
  <c r="E584" i="3"/>
  <c r="D584" i="3"/>
  <c r="C584" i="3"/>
  <c r="C583" i="3"/>
  <c r="L582" i="3"/>
  <c r="G582" i="3"/>
  <c r="E582" i="3"/>
  <c r="D582" i="3"/>
  <c r="C582" i="3"/>
  <c r="C581" i="3"/>
  <c r="L580" i="3"/>
  <c r="G580" i="3"/>
  <c r="E580" i="3"/>
  <c r="D580" i="3"/>
  <c r="C580" i="3"/>
  <c r="C579" i="3"/>
  <c r="L578" i="3"/>
  <c r="G578" i="3"/>
  <c r="E578" i="3"/>
  <c r="D578" i="3"/>
  <c r="C578" i="3"/>
  <c r="C577" i="3"/>
  <c r="L576" i="3"/>
  <c r="G576" i="3"/>
  <c r="E576" i="3"/>
  <c r="D576" i="3"/>
  <c r="C576" i="3"/>
  <c r="C575" i="3"/>
  <c r="L574" i="3"/>
  <c r="G574" i="3"/>
  <c r="E574" i="3"/>
  <c r="D574" i="3"/>
  <c r="C574" i="3"/>
  <c r="C573" i="3"/>
  <c r="L572" i="3"/>
  <c r="G572" i="3"/>
  <c r="E572" i="3"/>
  <c r="D572" i="3"/>
  <c r="C572" i="3"/>
  <c r="C571" i="3"/>
  <c r="L570" i="3"/>
  <c r="G570" i="3"/>
  <c r="E570" i="3"/>
  <c r="D570" i="3"/>
  <c r="C570" i="3"/>
  <c r="C569" i="3"/>
  <c r="L568" i="3"/>
  <c r="G568" i="3"/>
  <c r="E568" i="3"/>
  <c r="D568" i="3"/>
  <c r="C568" i="3"/>
  <c r="C567" i="3"/>
  <c r="L566" i="3"/>
  <c r="G566" i="3"/>
  <c r="E566" i="3"/>
  <c r="D566" i="3"/>
  <c r="C566" i="3"/>
  <c r="C565" i="3"/>
  <c r="L564" i="3"/>
  <c r="G564" i="3"/>
  <c r="E564" i="3"/>
  <c r="D564" i="3"/>
  <c r="C564" i="3"/>
  <c r="L560" i="3"/>
  <c r="B560" i="3"/>
  <c r="L559" i="3"/>
  <c r="L558" i="3"/>
  <c r="L557" i="3"/>
  <c r="B557" i="3"/>
  <c r="L556" i="3"/>
  <c r="C556" i="3"/>
  <c r="L555" i="3"/>
  <c r="M553" i="3"/>
  <c r="C547" i="3"/>
  <c r="L546" i="3"/>
  <c r="G546" i="3"/>
  <c r="E546" i="3"/>
  <c r="D546" i="3"/>
  <c r="C546" i="3"/>
  <c r="C545" i="3"/>
  <c r="L544" i="3"/>
  <c r="G544" i="3"/>
  <c r="E544" i="3"/>
  <c r="D544" i="3"/>
  <c r="C544" i="3"/>
  <c r="C543" i="3"/>
  <c r="L542" i="3"/>
  <c r="G542" i="3"/>
  <c r="E542" i="3"/>
  <c r="D542" i="3"/>
  <c r="C542" i="3"/>
  <c r="C541" i="3"/>
  <c r="L540" i="3"/>
  <c r="G540" i="3"/>
  <c r="E540" i="3"/>
  <c r="D540" i="3"/>
  <c r="C540" i="3"/>
  <c r="C539" i="3"/>
  <c r="L538" i="3"/>
  <c r="G538" i="3"/>
  <c r="E538" i="3"/>
  <c r="D538" i="3"/>
  <c r="C538" i="3"/>
  <c r="C537" i="3"/>
  <c r="L536" i="3"/>
  <c r="G536" i="3"/>
  <c r="E536" i="3"/>
  <c r="D536" i="3"/>
  <c r="C536" i="3"/>
  <c r="C535" i="3"/>
  <c r="L534" i="3"/>
  <c r="G534" i="3"/>
  <c r="E534" i="3"/>
  <c r="D534" i="3"/>
  <c r="C534" i="3"/>
  <c r="C533" i="3"/>
  <c r="L532" i="3"/>
  <c r="G532" i="3"/>
  <c r="E532" i="3"/>
  <c r="D532" i="3"/>
  <c r="C532" i="3"/>
  <c r="C531" i="3"/>
  <c r="L530" i="3"/>
  <c r="G530" i="3"/>
  <c r="E530" i="3"/>
  <c r="D530" i="3"/>
  <c r="C530" i="3"/>
  <c r="C529" i="3"/>
  <c r="L528" i="3"/>
  <c r="G528" i="3"/>
  <c r="E528" i="3"/>
  <c r="D528" i="3"/>
  <c r="C528" i="3"/>
  <c r="C527" i="3"/>
  <c r="L526" i="3"/>
  <c r="G526" i="3"/>
  <c r="E526" i="3"/>
  <c r="D526" i="3"/>
  <c r="C526" i="3"/>
  <c r="C525" i="3"/>
  <c r="L524" i="3"/>
  <c r="G524" i="3"/>
  <c r="E524" i="3"/>
  <c r="D524" i="3"/>
  <c r="C524" i="3"/>
  <c r="C523" i="3"/>
  <c r="L522" i="3"/>
  <c r="G522" i="3"/>
  <c r="E522" i="3"/>
  <c r="D522" i="3"/>
  <c r="C522" i="3"/>
  <c r="C521" i="3"/>
  <c r="L520" i="3"/>
  <c r="G520" i="3"/>
  <c r="E520" i="3"/>
  <c r="D520" i="3"/>
  <c r="C520" i="3"/>
  <c r="C519" i="3"/>
  <c r="L518" i="3"/>
  <c r="G518" i="3"/>
  <c r="E518" i="3"/>
  <c r="D518" i="3"/>
  <c r="C518" i="3"/>
  <c r="L514" i="3"/>
  <c r="B514" i="3"/>
  <c r="L513" i="3"/>
  <c r="L512" i="3"/>
  <c r="L511" i="3"/>
  <c r="B511" i="3"/>
  <c r="L510" i="3"/>
  <c r="C510" i="3"/>
  <c r="L509" i="3"/>
  <c r="M507" i="3"/>
  <c r="C501" i="3"/>
  <c r="L500" i="3"/>
  <c r="G500" i="3"/>
  <c r="E500" i="3"/>
  <c r="D500" i="3"/>
  <c r="C500" i="3"/>
  <c r="C499" i="3"/>
  <c r="L498" i="3"/>
  <c r="G498" i="3"/>
  <c r="E498" i="3"/>
  <c r="D498" i="3"/>
  <c r="C498" i="3"/>
  <c r="C497" i="3"/>
  <c r="L496" i="3"/>
  <c r="G496" i="3"/>
  <c r="E496" i="3"/>
  <c r="D496" i="3"/>
  <c r="C496" i="3"/>
  <c r="C495" i="3"/>
  <c r="L494" i="3"/>
  <c r="G494" i="3"/>
  <c r="E494" i="3"/>
  <c r="D494" i="3"/>
  <c r="C494" i="3"/>
  <c r="C493" i="3"/>
  <c r="L492" i="3"/>
  <c r="G492" i="3"/>
  <c r="E492" i="3"/>
  <c r="D492" i="3"/>
  <c r="C492" i="3"/>
  <c r="C491" i="3"/>
  <c r="L490" i="3"/>
  <c r="G490" i="3"/>
  <c r="E490" i="3"/>
  <c r="D490" i="3"/>
  <c r="C490" i="3"/>
  <c r="C489" i="3"/>
  <c r="L488" i="3"/>
  <c r="G488" i="3"/>
  <c r="E488" i="3"/>
  <c r="D488" i="3"/>
  <c r="C488" i="3"/>
  <c r="C487" i="3"/>
  <c r="L486" i="3"/>
  <c r="G486" i="3"/>
  <c r="E486" i="3"/>
  <c r="D486" i="3"/>
  <c r="C486" i="3"/>
  <c r="C485" i="3"/>
  <c r="L484" i="3"/>
  <c r="G484" i="3"/>
  <c r="E484" i="3"/>
  <c r="D484" i="3"/>
  <c r="C484" i="3"/>
  <c r="C483" i="3"/>
  <c r="L482" i="3"/>
  <c r="G482" i="3"/>
  <c r="E482" i="3"/>
  <c r="D482" i="3"/>
  <c r="C482" i="3"/>
  <c r="C481" i="3"/>
  <c r="L480" i="3"/>
  <c r="G480" i="3"/>
  <c r="E480" i="3"/>
  <c r="D480" i="3"/>
  <c r="C480" i="3"/>
  <c r="C479" i="3"/>
  <c r="L478" i="3"/>
  <c r="G478" i="3"/>
  <c r="E478" i="3"/>
  <c r="D478" i="3"/>
  <c r="C478" i="3"/>
  <c r="C477" i="3"/>
  <c r="L476" i="3"/>
  <c r="G476" i="3"/>
  <c r="E476" i="3"/>
  <c r="D476" i="3"/>
  <c r="C476" i="3"/>
  <c r="C475" i="3"/>
  <c r="L474" i="3"/>
  <c r="G474" i="3"/>
  <c r="E474" i="3"/>
  <c r="D474" i="3"/>
  <c r="C474" i="3"/>
  <c r="C473" i="3"/>
  <c r="L472" i="3"/>
  <c r="G472" i="3"/>
  <c r="E472" i="3"/>
  <c r="D472" i="3"/>
  <c r="C472" i="3"/>
  <c r="L468" i="3"/>
  <c r="B468" i="3"/>
  <c r="L467" i="3"/>
  <c r="L466" i="3"/>
  <c r="L465" i="3"/>
  <c r="B465" i="3"/>
  <c r="L464" i="3"/>
  <c r="C464" i="3"/>
  <c r="L463" i="3"/>
  <c r="M461" i="3"/>
  <c r="C455" i="3"/>
  <c r="L454" i="3"/>
  <c r="G454" i="3"/>
  <c r="E454" i="3"/>
  <c r="D454" i="3"/>
  <c r="C454" i="3"/>
  <c r="C453" i="3"/>
  <c r="L452" i="3"/>
  <c r="G452" i="3"/>
  <c r="E452" i="3"/>
  <c r="D452" i="3"/>
  <c r="C452" i="3"/>
  <c r="C451" i="3"/>
  <c r="L450" i="3"/>
  <c r="G450" i="3"/>
  <c r="E450" i="3"/>
  <c r="D450" i="3"/>
  <c r="C450" i="3"/>
  <c r="C449" i="3"/>
  <c r="L448" i="3"/>
  <c r="G448" i="3"/>
  <c r="E448" i="3"/>
  <c r="D448" i="3"/>
  <c r="C448" i="3"/>
  <c r="C447" i="3"/>
  <c r="L446" i="3"/>
  <c r="G446" i="3"/>
  <c r="E446" i="3"/>
  <c r="D446" i="3"/>
  <c r="C446" i="3"/>
  <c r="C445" i="3"/>
  <c r="L444" i="3"/>
  <c r="G444" i="3"/>
  <c r="E444" i="3"/>
  <c r="D444" i="3"/>
  <c r="C444" i="3"/>
  <c r="C443" i="3"/>
  <c r="L442" i="3"/>
  <c r="G442" i="3"/>
  <c r="E442" i="3"/>
  <c r="D442" i="3"/>
  <c r="C442" i="3"/>
  <c r="C441" i="3"/>
  <c r="L440" i="3"/>
  <c r="G440" i="3"/>
  <c r="E440" i="3"/>
  <c r="D440" i="3"/>
  <c r="C440" i="3"/>
  <c r="C439" i="3"/>
  <c r="L438" i="3"/>
  <c r="G438" i="3"/>
  <c r="E438" i="3"/>
  <c r="D438" i="3"/>
  <c r="C438" i="3"/>
  <c r="C437" i="3"/>
  <c r="L436" i="3"/>
  <c r="G436" i="3"/>
  <c r="E436" i="3"/>
  <c r="D436" i="3"/>
  <c r="C436" i="3"/>
  <c r="C435" i="3"/>
  <c r="L434" i="3"/>
  <c r="G434" i="3"/>
  <c r="E434" i="3"/>
  <c r="D434" i="3"/>
  <c r="C434" i="3"/>
  <c r="C433" i="3"/>
  <c r="L432" i="3"/>
  <c r="G432" i="3"/>
  <c r="E432" i="3"/>
  <c r="D432" i="3"/>
  <c r="C432" i="3"/>
  <c r="C431" i="3"/>
  <c r="L430" i="3"/>
  <c r="G430" i="3"/>
  <c r="E430" i="3"/>
  <c r="D430" i="3"/>
  <c r="C430" i="3"/>
  <c r="C429" i="3"/>
  <c r="L428" i="3"/>
  <c r="G428" i="3"/>
  <c r="E428" i="3"/>
  <c r="D428" i="3"/>
  <c r="C428" i="3"/>
  <c r="C427" i="3"/>
  <c r="L426" i="3"/>
  <c r="G426" i="3"/>
  <c r="E426" i="3"/>
  <c r="D426" i="3"/>
  <c r="C426" i="3"/>
  <c r="L422" i="3"/>
  <c r="B422" i="3"/>
  <c r="L421" i="3"/>
  <c r="L420" i="3"/>
  <c r="L419" i="3"/>
  <c r="B419" i="3"/>
  <c r="L418" i="3"/>
  <c r="C418" i="3"/>
  <c r="L417" i="3"/>
  <c r="M415" i="3"/>
  <c r="C409" i="3"/>
  <c r="L408" i="3"/>
  <c r="G408" i="3"/>
  <c r="E408" i="3"/>
  <c r="D408" i="3"/>
  <c r="C408" i="3"/>
  <c r="C407" i="3"/>
  <c r="L406" i="3"/>
  <c r="G406" i="3"/>
  <c r="E406" i="3"/>
  <c r="D406" i="3"/>
  <c r="C406" i="3"/>
  <c r="C405" i="3"/>
  <c r="L404" i="3"/>
  <c r="G404" i="3"/>
  <c r="E404" i="3"/>
  <c r="D404" i="3"/>
  <c r="C404" i="3"/>
  <c r="C403" i="3"/>
  <c r="L402" i="3"/>
  <c r="G402" i="3"/>
  <c r="E402" i="3"/>
  <c r="D402" i="3"/>
  <c r="C402" i="3"/>
  <c r="C401" i="3"/>
  <c r="L400" i="3"/>
  <c r="G400" i="3"/>
  <c r="E400" i="3"/>
  <c r="D400" i="3"/>
  <c r="C400" i="3"/>
  <c r="C399" i="3"/>
  <c r="L398" i="3"/>
  <c r="G398" i="3"/>
  <c r="E398" i="3"/>
  <c r="D398" i="3"/>
  <c r="C398" i="3"/>
  <c r="C397" i="3"/>
  <c r="L396" i="3"/>
  <c r="G396" i="3"/>
  <c r="E396" i="3"/>
  <c r="D396" i="3"/>
  <c r="C396" i="3"/>
  <c r="C395" i="3"/>
  <c r="L394" i="3"/>
  <c r="G394" i="3"/>
  <c r="E394" i="3"/>
  <c r="D394" i="3"/>
  <c r="C394" i="3"/>
  <c r="C393" i="3"/>
  <c r="L392" i="3"/>
  <c r="G392" i="3"/>
  <c r="E392" i="3"/>
  <c r="D392" i="3"/>
  <c r="C392" i="3"/>
  <c r="C391" i="3"/>
  <c r="L390" i="3"/>
  <c r="G390" i="3"/>
  <c r="E390" i="3"/>
  <c r="D390" i="3"/>
  <c r="C390" i="3"/>
  <c r="C389" i="3"/>
  <c r="L388" i="3"/>
  <c r="G388" i="3"/>
  <c r="E388" i="3"/>
  <c r="D388" i="3"/>
  <c r="C388" i="3"/>
  <c r="C387" i="3"/>
  <c r="L386" i="3"/>
  <c r="G386" i="3"/>
  <c r="E386" i="3"/>
  <c r="D386" i="3"/>
  <c r="C386" i="3"/>
  <c r="C385" i="3"/>
  <c r="L384" i="3"/>
  <c r="G384" i="3"/>
  <c r="E384" i="3"/>
  <c r="D384" i="3"/>
  <c r="C384" i="3"/>
  <c r="C383" i="3"/>
  <c r="L382" i="3"/>
  <c r="G382" i="3"/>
  <c r="E382" i="3"/>
  <c r="D382" i="3"/>
  <c r="C382" i="3"/>
  <c r="C381" i="3"/>
  <c r="L380" i="3"/>
  <c r="G380" i="3"/>
  <c r="E380" i="3"/>
  <c r="D380" i="3"/>
  <c r="C380" i="3"/>
  <c r="L376" i="3"/>
  <c r="B376" i="3"/>
  <c r="L375" i="3"/>
  <c r="L374" i="3"/>
  <c r="L373" i="3"/>
  <c r="B373" i="3"/>
  <c r="L372" i="3"/>
  <c r="C372" i="3"/>
  <c r="L371" i="3"/>
  <c r="M369" i="3"/>
  <c r="C363" i="3"/>
  <c r="L362" i="3"/>
  <c r="G362" i="3"/>
  <c r="E362" i="3"/>
  <c r="D362" i="3"/>
  <c r="C362" i="3"/>
  <c r="C361" i="3"/>
  <c r="L360" i="3"/>
  <c r="G360" i="3"/>
  <c r="E360" i="3"/>
  <c r="D360" i="3"/>
  <c r="C360" i="3"/>
  <c r="C359" i="3"/>
  <c r="L358" i="3"/>
  <c r="G358" i="3"/>
  <c r="E358" i="3"/>
  <c r="D358" i="3"/>
  <c r="C358" i="3"/>
  <c r="C357" i="3"/>
  <c r="L356" i="3"/>
  <c r="G356" i="3"/>
  <c r="E356" i="3"/>
  <c r="D356" i="3"/>
  <c r="C356" i="3"/>
  <c r="C355" i="3"/>
  <c r="L354" i="3"/>
  <c r="G354" i="3"/>
  <c r="E354" i="3"/>
  <c r="D354" i="3"/>
  <c r="C354" i="3"/>
  <c r="C353" i="3"/>
  <c r="L352" i="3"/>
  <c r="G352" i="3"/>
  <c r="E352" i="3"/>
  <c r="D352" i="3"/>
  <c r="C352" i="3"/>
  <c r="C351" i="3"/>
  <c r="L350" i="3"/>
  <c r="G350" i="3"/>
  <c r="E350" i="3"/>
  <c r="D350" i="3"/>
  <c r="C350" i="3"/>
  <c r="C349" i="3"/>
  <c r="L348" i="3"/>
  <c r="G348" i="3"/>
  <c r="E348" i="3"/>
  <c r="D348" i="3"/>
  <c r="C348" i="3"/>
  <c r="C347" i="3"/>
  <c r="L346" i="3"/>
  <c r="G346" i="3"/>
  <c r="E346" i="3"/>
  <c r="D346" i="3"/>
  <c r="C346" i="3"/>
  <c r="C345" i="3"/>
  <c r="L344" i="3"/>
  <c r="G344" i="3"/>
  <c r="E344" i="3"/>
  <c r="D344" i="3"/>
  <c r="C344" i="3"/>
  <c r="C343" i="3"/>
  <c r="L342" i="3"/>
  <c r="G342" i="3"/>
  <c r="E342" i="3"/>
  <c r="D342" i="3"/>
  <c r="C342" i="3"/>
  <c r="C341" i="3"/>
  <c r="L340" i="3"/>
  <c r="G340" i="3"/>
  <c r="E340" i="3"/>
  <c r="D340" i="3"/>
  <c r="C340" i="3"/>
  <c r="C339" i="3"/>
  <c r="L338" i="3"/>
  <c r="G338" i="3"/>
  <c r="E338" i="3"/>
  <c r="D338" i="3"/>
  <c r="C338" i="3"/>
  <c r="C337" i="3"/>
  <c r="L336" i="3"/>
  <c r="G336" i="3"/>
  <c r="E336" i="3"/>
  <c r="D336" i="3"/>
  <c r="C336" i="3"/>
  <c r="C335" i="3"/>
  <c r="G334" i="3"/>
  <c r="E334" i="3"/>
  <c r="D334" i="3"/>
  <c r="C334" i="3"/>
  <c r="L330" i="3"/>
  <c r="B330" i="3"/>
  <c r="L329" i="3"/>
  <c r="L328" i="3"/>
  <c r="L327" i="3"/>
  <c r="B327" i="3"/>
  <c r="L326" i="3"/>
  <c r="C326" i="3"/>
  <c r="L325" i="3"/>
  <c r="M323" i="3"/>
  <c r="C317" i="3"/>
  <c r="L316" i="3"/>
  <c r="G316" i="3"/>
  <c r="E316" i="3"/>
  <c r="D316" i="3"/>
  <c r="C316" i="3"/>
  <c r="C315" i="3"/>
  <c r="L314" i="3"/>
  <c r="G314" i="3"/>
  <c r="E314" i="3"/>
  <c r="D314" i="3"/>
  <c r="C314" i="3"/>
  <c r="C313" i="3"/>
  <c r="L312" i="3"/>
  <c r="G312" i="3"/>
  <c r="E312" i="3"/>
  <c r="D312" i="3"/>
  <c r="C312" i="3"/>
  <c r="C311" i="3"/>
  <c r="L310" i="3"/>
  <c r="G310" i="3"/>
  <c r="E310" i="3"/>
  <c r="D310" i="3"/>
  <c r="C310" i="3"/>
  <c r="C309" i="3"/>
  <c r="L308" i="3"/>
  <c r="G308" i="3"/>
  <c r="E308" i="3"/>
  <c r="D308" i="3"/>
  <c r="C308" i="3"/>
  <c r="C307" i="3"/>
  <c r="L306" i="3"/>
  <c r="G306" i="3"/>
  <c r="E306" i="3"/>
  <c r="D306" i="3"/>
  <c r="C306" i="3"/>
  <c r="C305" i="3"/>
  <c r="L304" i="3"/>
  <c r="G304" i="3"/>
  <c r="E304" i="3"/>
  <c r="D304" i="3"/>
  <c r="C304" i="3"/>
  <c r="C303" i="3"/>
  <c r="L302" i="3"/>
  <c r="G302" i="3"/>
  <c r="E302" i="3"/>
  <c r="D302" i="3"/>
  <c r="C302" i="3"/>
  <c r="C301" i="3"/>
  <c r="L300" i="3"/>
  <c r="G300" i="3"/>
  <c r="E300" i="3"/>
  <c r="D300" i="3"/>
  <c r="C300" i="3"/>
  <c r="C299" i="3"/>
  <c r="L298" i="3"/>
  <c r="G298" i="3"/>
  <c r="E298" i="3"/>
  <c r="D298" i="3"/>
  <c r="C298" i="3"/>
  <c r="C297" i="3"/>
  <c r="L296" i="3"/>
  <c r="G296" i="3"/>
  <c r="E296" i="3"/>
  <c r="D296" i="3"/>
  <c r="C296" i="3"/>
  <c r="C295" i="3"/>
  <c r="L294" i="3"/>
  <c r="G294" i="3"/>
  <c r="E294" i="3"/>
  <c r="D294" i="3"/>
  <c r="C294" i="3"/>
  <c r="C293" i="3"/>
  <c r="L292" i="3"/>
  <c r="G292" i="3"/>
  <c r="E292" i="3"/>
  <c r="D292" i="3"/>
  <c r="C292" i="3"/>
  <c r="C291" i="3"/>
  <c r="L290" i="3"/>
  <c r="G290" i="3"/>
  <c r="E290" i="3"/>
  <c r="D290" i="3"/>
  <c r="C290" i="3"/>
  <c r="C289" i="3"/>
  <c r="G288" i="3"/>
  <c r="E288" i="3"/>
  <c r="D288" i="3"/>
  <c r="C288" i="3"/>
  <c r="L284" i="3"/>
  <c r="B284" i="3"/>
  <c r="L283" i="3"/>
  <c r="L282" i="3"/>
  <c r="L281" i="3"/>
  <c r="B281" i="3"/>
  <c r="L280" i="3"/>
  <c r="C280" i="3"/>
  <c r="L279" i="3"/>
  <c r="M277" i="3"/>
  <c r="L916" i="2"/>
  <c r="H916" i="2"/>
  <c r="M914" i="2"/>
  <c r="M914" i="3" s="1"/>
  <c r="M912" i="2"/>
  <c r="M912" i="3" s="1"/>
  <c r="M910" i="2"/>
  <c r="M910" i="3" s="1"/>
  <c r="M908" i="2"/>
  <c r="M908" i="3" s="1"/>
  <c r="N908" i="3" s="1"/>
  <c r="M906" i="2"/>
  <c r="M906" i="3" s="1"/>
  <c r="M904" i="2"/>
  <c r="M904" i="3" s="1"/>
  <c r="M902" i="2"/>
  <c r="M902" i="3" s="1"/>
  <c r="M900" i="2"/>
  <c r="M900" i="3" s="1"/>
  <c r="N900" i="3" s="1"/>
  <c r="M898" i="2"/>
  <c r="M898" i="3" s="1"/>
  <c r="M896" i="2"/>
  <c r="M896" i="3" s="1"/>
  <c r="M894" i="2"/>
  <c r="M894" i="3" s="1"/>
  <c r="M892" i="2"/>
  <c r="M892" i="3" s="1"/>
  <c r="N892" i="3" s="1"/>
  <c r="M890" i="2"/>
  <c r="M890" i="3" s="1"/>
  <c r="M888" i="2"/>
  <c r="M888" i="3" s="1"/>
  <c r="M886" i="2"/>
  <c r="L882" i="2"/>
  <c r="C882" i="2"/>
  <c r="L881" i="2"/>
  <c r="F881" i="2"/>
  <c r="L880" i="2"/>
  <c r="L879" i="2"/>
  <c r="B879" i="2"/>
  <c r="L878" i="2"/>
  <c r="L877" i="2"/>
  <c r="L870" i="2"/>
  <c r="H870" i="2"/>
  <c r="M868" i="2"/>
  <c r="M868" i="3" s="1"/>
  <c r="M866" i="2"/>
  <c r="M866" i="3" s="1"/>
  <c r="N866" i="3" s="1"/>
  <c r="M864" i="2"/>
  <c r="M864" i="3" s="1"/>
  <c r="M862" i="2"/>
  <c r="M862" i="3" s="1"/>
  <c r="M860" i="2"/>
  <c r="M860" i="3" s="1"/>
  <c r="M858" i="2"/>
  <c r="M858" i="3" s="1"/>
  <c r="N858" i="3" s="1"/>
  <c r="M856" i="2"/>
  <c r="M856" i="3" s="1"/>
  <c r="M854" i="2"/>
  <c r="M854" i="3" s="1"/>
  <c r="M852" i="2"/>
  <c r="M852" i="3" s="1"/>
  <c r="M850" i="2"/>
  <c r="M850" i="3" s="1"/>
  <c r="N850" i="3" s="1"/>
  <c r="M848" i="2"/>
  <c r="M848" i="3" s="1"/>
  <c r="M846" i="2"/>
  <c r="M846" i="3" s="1"/>
  <c r="M844" i="2"/>
  <c r="M844" i="3" s="1"/>
  <c r="M842" i="2"/>
  <c r="M842" i="3" s="1"/>
  <c r="N842" i="3" s="1"/>
  <c r="M840" i="2"/>
  <c r="L836" i="2"/>
  <c r="C836" i="2"/>
  <c r="L835" i="2"/>
  <c r="F835" i="2"/>
  <c r="L834" i="2"/>
  <c r="L833" i="2"/>
  <c r="B833" i="2"/>
  <c r="L832" i="2"/>
  <c r="L831" i="2"/>
  <c r="L824" i="2"/>
  <c r="H824" i="2"/>
  <c r="M822" i="2"/>
  <c r="M822" i="3" s="1"/>
  <c r="M820" i="2"/>
  <c r="M820" i="3" s="1"/>
  <c r="M818" i="2"/>
  <c r="M818" i="3" s="1"/>
  <c r="M816" i="2"/>
  <c r="M816" i="3" s="1"/>
  <c r="N816" i="3" s="1"/>
  <c r="M814" i="2"/>
  <c r="M814" i="3" s="1"/>
  <c r="M812" i="2"/>
  <c r="M812" i="3" s="1"/>
  <c r="M810" i="2"/>
  <c r="M810" i="3" s="1"/>
  <c r="M808" i="2"/>
  <c r="M808" i="3" s="1"/>
  <c r="N808" i="3" s="1"/>
  <c r="M806" i="2"/>
  <c r="M806" i="3" s="1"/>
  <c r="M804" i="2"/>
  <c r="M804" i="3" s="1"/>
  <c r="M802" i="2"/>
  <c r="M802" i="3" s="1"/>
  <c r="M800" i="2"/>
  <c r="M800" i="3" s="1"/>
  <c r="N800" i="3" s="1"/>
  <c r="M798" i="2"/>
  <c r="M798" i="3" s="1"/>
  <c r="M796" i="2"/>
  <c r="M794" i="2"/>
  <c r="M794" i="3" s="1"/>
  <c r="L790" i="2"/>
  <c r="C790" i="2"/>
  <c r="L789" i="2"/>
  <c r="F789" i="2"/>
  <c r="L788" i="2"/>
  <c r="L787" i="2"/>
  <c r="B787" i="2"/>
  <c r="L786" i="2"/>
  <c r="L785" i="2"/>
  <c r="L778" i="2"/>
  <c r="H778" i="2"/>
  <c r="M776" i="2"/>
  <c r="M776" i="3" s="1"/>
  <c r="M774" i="2"/>
  <c r="M774" i="3" s="1"/>
  <c r="N774" i="3" s="1"/>
  <c r="M772" i="2"/>
  <c r="M772" i="3" s="1"/>
  <c r="M770" i="2"/>
  <c r="M770" i="3" s="1"/>
  <c r="M768" i="2"/>
  <c r="M768" i="3" s="1"/>
  <c r="M766" i="2"/>
  <c r="M766" i="3" s="1"/>
  <c r="N766" i="3" s="1"/>
  <c r="M764" i="2"/>
  <c r="M764" i="3" s="1"/>
  <c r="M762" i="2"/>
  <c r="M762" i="3" s="1"/>
  <c r="M760" i="2"/>
  <c r="M760" i="3" s="1"/>
  <c r="M758" i="2"/>
  <c r="M758" i="3" s="1"/>
  <c r="N758" i="3" s="1"/>
  <c r="M756" i="2"/>
  <c r="M756" i="3" s="1"/>
  <c r="M754" i="2"/>
  <c r="M754" i="3" s="1"/>
  <c r="M752" i="2"/>
  <c r="M752" i="3" s="1"/>
  <c r="M750" i="2"/>
  <c r="M748" i="2"/>
  <c r="M748" i="3" s="1"/>
  <c r="L744" i="2"/>
  <c r="C744" i="2"/>
  <c r="L743" i="2"/>
  <c r="F743" i="2"/>
  <c r="L742" i="2"/>
  <c r="L741" i="2"/>
  <c r="B741" i="2"/>
  <c r="L740" i="2"/>
  <c r="L739" i="2"/>
  <c r="L732" i="2"/>
  <c r="H732" i="2"/>
  <c r="M730" i="2"/>
  <c r="M730" i="3" s="1"/>
  <c r="M728" i="2"/>
  <c r="M728" i="3" s="1"/>
  <c r="M726" i="2"/>
  <c r="M726" i="3" s="1"/>
  <c r="M724" i="2"/>
  <c r="M724" i="3" s="1"/>
  <c r="N724" i="3" s="1"/>
  <c r="M722" i="2"/>
  <c r="M722" i="3" s="1"/>
  <c r="M720" i="2"/>
  <c r="M720" i="3" s="1"/>
  <c r="M718" i="2"/>
  <c r="M718" i="3" s="1"/>
  <c r="M716" i="2"/>
  <c r="M716" i="3" s="1"/>
  <c r="N716" i="3" s="1"/>
  <c r="M714" i="2"/>
  <c r="M714" i="3" s="1"/>
  <c r="M712" i="2"/>
  <c r="M712" i="3" s="1"/>
  <c r="M710" i="2"/>
  <c r="M710" i="3" s="1"/>
  <c r="M708" i="2"/>
  <c r="M708" i="3" s="1"/>
  <c r="N708" i="3" s="1"/>
  <c r="M706" i="2"/>
  <c r="M706" i="3" s="1"/>
  <c r="M704" i="2"/>
  <c r="M702" i="2"/>
  <c r="M702" i="3" s="1"/>
  <c r="L698" i="2"/>
  <c r="C698" i="2"/>
  <c r="L697" i="2"/>
  <c r="F697" i="2"/>
  <c r="L696" i="2"/>
  <c r="L695" i="2"/>
  <c r="B695" i="2"/>
  <c r="L694" i="2"/>
  <c r="L693" i="2"/>
  <c r="L686" i="2"/>
  <c r="H686" i="2"/>
  <c r="M684" i="2"/>
  <c r="M684" i="3" s="1"/>
  <c r="M682" i="2"/>
  <c r="M682" i="3" s="1"/>
  <c r="N682" i="3" s="1"/>
  <c r="M680" i="2"/>
  <c r="M680" i="3" s="1"/>
  <c r="M678" i="2"/>
  <c r="M678" i="3" s="1"/>
  <c r="M676" i="2"/>
  <c r="M676" i="3" s="1"/>
  <c r="M674" i="2"/>
  <c r="M674" i="3" s="1"/>
  <c r="N674" i="3" s="1"/>
  <c r="M672" i="2"/>
  <c r="M672" i="3" s="1"/>
  <c r="M670" i="2"/>
  <c r="M670" i="3" s="1"/>
  <c r="M668" i="2"/>
  <c r="M668" i="3" s="1"/>
  <c r="M666" i="2"/>
  <c r="M666" i="3" s="1"/>
  <c r="N666" i="3" s="1"/>
  <c r="M664" i="2"/>
  <c r="M664" i="3" s="1"/>
  <c r="M662" i="2"/>
  <c r="M662" i="3" s="1"/>
  <c r="M660" i="2"/>
  <c r="M660" i="3" s="1"/>
  <c r="M658" i="2"/>
  <c r="M656" i="2"/>
  <c r="M656" i="3" s="1"/>
  <c r="L652" i="2"/>
  <c r="C652" i="2"/>
  <c r="L651" i="2"/>
  <c r="F651" i="2"/>
  <c r="L650" i="2"/>
  <c r="L649" i="2"/>
  <c r="B649" i="2"/>
  <c r="L648" i="2"/>
  <c r="L647" i="2"/>
  <c r="L640" i="2"/>
  <c r="H640" i="2"/>
  <c r="M638" i="2"/>
  <c r="M638" i="3" s="1"/>
  <c r="M636" i="2"/>
  <c r="M636" i="3" s="1"/>
  <c r="M634" i="2"/>
  <c r="M634" i="3" s="1"/>
  <c r="M632" i="2"/>
  <c r="M632" i="3" s="1"/>
  <c r="N632" i="3" s="1"/>
  <c r="M630" i="2"/>
  <c r="M630" i="3" s="1"/>
  <c r="M628" i="2"/>
  <c r="M628" i="3" s="1"/>
  <c r="M626" i="2"/>
  <c r="M626" i="3" s="1"/>
  <c r="M624" i="2"/>
  <c r="M624" i="3" s="1"/>
  <c r="N624" i="3" s="1"/>
  <c r="M622" i="2"/>
  <c r="M622" i="3" s="1"/>
  <c r="M620" i="2"/>
  <c r="M620" i="3" s="1"/>
  <c r="M618" i="2"/>
  <c r="M618" i="3" s="1"/>
  <c r="M616" i="2"/>
  <c r="M616" i="3" s="1"/>
  <c r="N616" i="3" s="1"/>
  <c r="M614" i="2"/>
  <c r="M614" i="3" s="1"/>
  <c r="M612" i="2"/>
  <c r="M612" i="3" s="1"/>
  <c r="M610" i="2"/>
  <c r="L606" i="2"/>
  <c r="C606" i="2"/>
  <c r="L605" i="2"/>
  <c r="F605" i="2"/>
  <c r="L604" i="2"/>
  <c r="L603" i="2"/>
  <c r="B603" i="2"/>
  <c r="L602" i="2"/>
  <c r="L601" i="2"/>
  <c r="L594" i="2"/>
  <c r="H594" i="2"/>
  <c r="M592" i="2"/>
  <c r="M592" i="3" s="1"/>
  <c r="M590" i="2"/>
  <c r="M590" i="3" s="1"/>
  <c r="N590" i="3" s="1"/>
  <c r="M588" i="2"/>
  <c r="M588" i="3" s="1"/>
  <c r="M586" i="2"/>
  <c r="M586" i="3" s="1"/>
  <c r="M584" i="2"/>
  <c r="M584" i="3" s="1"/>
  <c r="M582" i="2"/>
  <c r="M582" i="3" s="1"/>
  <c r="N582" i="3" s="1"/>
  <c r="M580" i="2"/>
  <c r="M580" i="3" s="1"/>
  <c r="M578" i="2"/>
  <c r="M578" i="3" s="1"/>
  <c r="M576" i="2"/>
  <c r="M576" i="3" s="1"/>
  <c r="M574" i="2"/>
  <c r="M574" i="3" s="1"/>
  <c r="N574" i="3" s="1"/>
  <c r="M572" i="2"/>
  <c r="M572" i="3" s="1"/>
  <c r="M570" i="2"/>
  <c r="M570" i="3" s="1"/>
  <c r="M568" i="2"/>
  <c r="M568" i="3" s="1"/>
  <c r="M566" i="2"/>
  <c r="M564" i="2"/>
  <c r="M564" i="3" s="1"/>
  <c r="L560" i="2"/>
  <c r="C560" i="2"/>
  <c r="L559" i="2"/>
  <c r="F559" i="2"/>
  <c r="L558" i="2"/>
  <c r="L557" i="2"/>
  <c r="B557" i="2"/>
  <c r="L556" i="2"/>
  <c r="L555" i="2"/>
  <c r="L548" i="2"/>
  <c r="H548" i="2"/>
  <c r="M546" i="2"/>
  <c r="M546" i="3" s="1"/>
  <c r="M544" i="2"/>
  <c r="M544" i="3" s="1"/>
  <c r="M542" i="2"/>
  <c r="M542" i="3" s="1"/>
  <c r="M540" i="2"/>
  <c r="M540" i="3" s="1"/>
  <c r="N540" i="3" s="1"/>
  <c r="M538" i="2"/>
  <c r="M538" i="3" s="1"/>
  <c r="M536" i="2"/>
  <c r="M536" i="3" s="1"/>
  <c r="M534" i="2"/>
  <c r="M534" i="3" s="1"/>
  <c r="M532" i="2"/>
  <c r="M532" i="3" s="1"/>
  <c r="N532" i="3" s="1"/>
  <c r="M530" i="2"/>
  <c r="M530" i="3" s="1"/>
  <c r="M528" i="2"/>
  <c r="M528" i="3" s="1"/>
  <c r="M526" i="2"/>
  <c r="M526" i="3" s="1"/>
  <c r="M524" i="2"/>
  <c r="M524" i="3" s="1"/>
  <c r="N524" i="3" s="1"/>
  <c r="M522" i="2"/>
  <c r="M522" i="3" s="1"/>
  <c r="M520" i="2"/>
  <c r="M518" i="2"/>
  <c r="M518" i="3" s="1"/>
  <c r="L514" i="2"/>
  <c r="C514" i="2"/>
  <c r="L513" i="2"/>
  <c r="F513" i="2"/>
  <c r="L512" i="2"/>
  <c r="L511" i="2"/>
  <c r="B511" i="2"/>
  <c r="L510" i="2"/>
  <c r="L509" i="2"/>
  <c r="L502" i="2"/>
  <c r="H502" i="2"/>
  <c r="M500" i="2"/>
  <c r="M500" i="3" s="1"/>
  <c r="M498" i="2"/>
  <c r="M498" i="3" s="1"/>
  <c r="N498" i="3" s="1"/>
  <c r="M496" i="2"/>
  <c r="M496" i="3" s="1"/>
  <c r="M494" i="2"/>
  <c r="M494" i="3" s="1"/>
  <c r="M492" i="2"/>
  <c r="M492" i="3" s="1"/>
  <c r="M490" i="2"/>
  <c r="M490" i="3" s="1"/>
  <c r="N490" i="3" s="1"/>
  <c r="M488" i="2"/>
  <c r="M488" i="3" s="1"/>
  <c r="M486" i="2"/>
  <c r="M486" i="3" s="1"/>
  <c r="M484" i="2"/>
  <c r="M484" i="3" s="1"/>
  <c r="M482" i="2"/>
  <c r="M482" i="3" s="1"/>
  <c r="N482" i="3" s="1"/>
  <c r="M480" i="2"/>
  <c r="M480" i="3" s="1"/>
  <c r="M478" i="2"/>
  <c r="M478" i="3" s="1"/>
  <c r="M476" i="2"/>
  <c r="M476" i="3" s="1"/>
  <c r="M474" i="2"/>
  <c r="M472" i="2"/>
  <c r="M472" i="3" s="1"/>
  <c r="L468" i="2"/>
  <c r="C468" i="2"/>
  <c r="L467" i="2"/>
  <c r="F467" i="2"/>
  <c r="L466" i="2"/>
  <c r="L465" i="2"/>
  <c r="B465" i="2"/>
  <c r="L464" i="2"/>
  <c r="L463" i="2"/>
  <c r="L456" i="2"/>
  <c r="H456" i="2"/>
  <c r="M454" i="2"/>
  <c r="M454" i="3" s="1"/>
  <c r="M452" i="2"/>
  <c r="M452" i="3" s="1"/>
  <c r="M450" i="2"/>
  <c r="M450" i="3" s="1"/>
  <c r="M448" i="2"/>
  <c r="M448" i="3" s="1"/>
  <c r="N448" i="3" s="1"/>
  <c r="M446" i="2"/>
  <c r="M446" i="3" s="1"/>
  <c r="M444" i="2"/>
  <c r="M444" i="3" s="1"/>
  <c r="M442" i="2"/>
  <c r="M442" i="3" s="1"/>
  <c r="M440" i="2"/>
  <c r="M440" i="3" s="1"/>
  <c r="N440" i="3" s="1"/>
  <c r="M438" i="2"/>
  <c r="M438" i="3" s="1"/>
  <c r="M436" i="2"/>
  <c r="M436" i="3" s="1"/>
  <c r="M434" i="2"/>
  <c r="M434" i="3" s="1"/>
  <c r="M432" i="2"/>
  <c r="M432" i="3" s="1"/>
  <c r="N432" i="3" s="1"/>
  <c r="M430" i="2"/>
  <c r="M430" i="3" s="1"/>
  <c r="M428" i="2"/>
  <c r="M426" i="2"/>
  <c r="M426" i="3" s="1"/>
  <c r="L422" i="2"/>
  <c r="C422" i="2"/>
  <c r="L421" i="2"/>
  <c r="F421" i="2"/>
  <c r="L420" i="2"/>
  <c r="L419" i="2"/>
  <c r="B419" i="2"/>
  <c r="L418" i="2"/>
  <c r="L417" i="2"/>
  <c r="L410" i="2"/>
  <c r="H410" i="2"/>
  <c r="M408" i="2"/>
  <c r="M408" i="3" s="1"/>
  <c r="M406" i="2"/>
  <c r="M406" i="3" s="1"/>
  <c r="N406" i="3" s="1"/>
  <c r="M404" i="2"/>
  <c r="M404" i="3" s="1"/>
  <c r="M402" i="2"/>
  <c r="M402" i="3" s="1"/>
  <c r="M400" i="2"/>
  <c r="M400" i="3" s="1"/>
  <c r="M398" i="2"/>
  <c r="M398" i="3" s="1"/>
  <c r="N398" i="3" s="1"/>
  <c r="M396" i="2"/>
  <c r="M396" i="3" s="1"/>
  <c r="M394" i="2"/>
  <c r="M394" i="3" s="1"/>
  <c r="M392" i="2"/>
  <c r="M392" i="3" s="1"/>
  <c r="M390" i="2"/>
  <c r="M390" i="3" s="1"/>
  <c r="N390" i="3" s="1"/>
  <c r="M388" i="2"/>
  <c r="M388" i="3" s="1"/>
  <c r="M386" i="2"/>
  <c r="M386" i="3" s="1"/>
  <c r="M384" i="2"/>
  <c r="M384" i="3" s="1"/>
  <c r="M382" i="2"/>
  <c r="M380" i="2"/>
  <c r="M380" i="3" s="1"/>
  <c r="L376" i="2"/>
  <c r="C376" i="2"/>
  <c r="L375" i="2"/>
  <c r="F375" i="2"/>
  <c r="L374" i="2"/>
  <c r="L373" i="2"/>
  <c r="B373" i="2"/>
  <c r="L372" i="2"/>
  <c r="L371" i="2"/>
  <c r="L364" i="2"/>
  <c r="H364" i="2"/>
  <c r="M362" i="2"/>
  <c r="M362" i="3" s="1"/>
  <c r="M360" i="2"/>
  <c r="M360" i="3" s="1"/>
  <c r="M358" i="2"/>
  <c r="M358" i="3" s="1"/>
  <c r="M356" i="2"/>
  <c r="M356" i="3" s="1"/>
  <c r="N356" i="3" s="1"/>
  <c r="M354" i="2"/>
  <c r="M354" i="3" s="1"/>
  <c r="M352" i="2"/>
  <c r="M352" i="3" s="1"/>
  <c r="M350" i="2"/>
  <c r="M350" i="3" s="1"/>
  <c r="M348" i="2"/>
  <c r="M348" i="3" s="1"/>
  <c r="N348" i="3" s="1"/>
  <c r="M346" i="2"/>
  <c r="M346" i="3" s="1"/>
  <c r="M344" i="2"/>
  <c r="M344" i="3" s="1"/>
  <c r="M342" i="2"/>
  <c r="M342" i="3" s="1"/>
  <c r="M340" i="2"/>
  <c r="M340" i="3" s="1"/>
  <c r="N340" i="3" s="1"/>
  <c r="M338" i="2"/>
  <c r="M338" i="3" s="1"/>
  <c r="M336" i="2"/>
  <c r="M334" i="2"/>
  <c r="M334" i="3" s="1"/>
  <c r="L330" i="2"/>
  <c r="C330" i="2"/>
  <c r="L329" i="2"/>
  <c r="F329" i="2"/>
  <c r="L328" i="2"/>
  <c r="L327" i="2"/>
  <c r="B327" i="2"/>
  <c r="L326" i="2"/>
  <c r="L325" i="2"/>
  <c r="L318" i="2"/>
  <c r="H318" i="2"/>
  <c r="M316" i="2"/>
  <c r="M316" i="3" s="1"/>
  <c r="N316" i="3" s="1"/>
  <c r="M314" i="2"/>
  <c r="M314" i="3" s="1"/>
  <c r="M312" i="2"/>
  <c r="M312" i="3" s="1"/>
  <c r="N312" i="3" s="1"/>
  <c r="M310" i="2"/>
  <c r="M310" i="3" s="1"/>
  <c r="M308" i="2"/>
  <c r="M308" i="3" s="1"/>
  <c r="N308" i="3" s="1"/>
  <c r="M306" i="2"/>
  <c r="M306" i="3" s="1"/>
  <c r="M304" i="2"/>
  <c r="M304" i="3" s="1"/>
  <c r="N304" i="3" s="1"/>
  <c r="M302" i="2"/>
  <c r="M302" i="3" s="1"/>
  <c r="M300" i="2"/>
  <c r="M300" i="3" s="1"/>
  <c r="N300" i="3" s="1"/>
  <c r="M298" i="2"/>
  <c r="M298" i="3" s="1"/>
  <c r="M296" i="2"/>
  <c r="M296" i="3" s="1"/>
  <c r="N296" i="3" s="1"/>
  <c r="M294" i="2"/>
  <c r="M294" i="3" s="1"/>
  <c r="M292" i="2"/>
  <c r="M292" i="3" s="1"/>
  <c r="N292" i="3" s="1"/>
  <c r="M290" i="2"/>
  <c r="M288" i="2"/>
  <c r="M288" i="3" s="1"/>
  <c r="L284" i="2"/>
  <c r="C284" i="2"/>
  <c r="L283" i="2"/>
  <c r="F283" i="2"/>
  <c r="L282" i="2"/>
  <c r="L281" i="2"/>
  <c r="B281" i="2"/>
  <c r="L280" i="2"/>
  <c r="L279" i="2"/>
  <c r="F237" i="2"/>
  <c r="N344" i="3" l="1"/>
  <c r="N360" i="3"/>
  <c r="N394" i="3"/>
  <c r="N444" i="3"/>
  <c r="N478" i="3"/>
  <c r="N494" i="3"/>
  <c r="N536" i="3"/>
  <c r="N544" i="3"/>
  <c r="N578" i="3"/>
  <c r="N612" i="3"/>
  <c r="N628" i="3"/>
  <c r="N636" i="3"/>
  <c r="N670" i="3"/>
  <c r="N678" i="3"/>
  <c r="N712" i="3"/>
  <c r="N720" i="3"/>
  <c r="N728" i="3"/>
  <c r="N754" i="3"/>
  <c r="N762" i="3"/>
  <c r="N770" i="3"/>
  <c r="N804" i="3"/>
  <c r="N812" i="3"/>
  <c r="N820" i="3"/>
  <c r="N846" i="3"/>
  <c r="N854" i="3"/>
  <c r="N862" i="3"/>
  <c r="N888" i="3"/>
  <c r="N896" i="3"/>
  <c r="N904" i="3"/>
  <c r="N912" i="3"/>
  <c r="N352" i="3"/>
  <c r="N386" i="3"/>
  <c r="N402" i="3"/>
  <c r="N436" i="3"/>
  <c r="N452" i="3"/>
  <c r="N486" i="3"/>
  <c r="N528" i="3"/>
  <c r="N570" i="3"/>
  <c r="N586" i="3"/>
  <c r="N620" i="3"/>
  <c r="N662" i="3"/>
  <c r="N338" i="3"/>
  <c r="N342" i="3"/>
  <c r="N346" i="3"/>
  <c r="N350" i="3"/>
  <c r="N354" i="3"/>
  <c r="N358" i="3"/>
  <c r="N362" i="3"/>
  <c r="N380" i="3"/>
  <c r="N384" i="3"/>
  <c r="N388" i="3"/>
  <c r="N392" i="3"/>
  <c r="N396" i="3"/>
  <c r="N400" i="3"/>
  <c r="N404" i="3"/>
  <c r="N408" i="3"/>
  <c r="N426" i="3"/>
  <c r="N430" i="3"/>
  <c r="N434" i="3"/>
  <c r="N438" i="3"/>
  <c r="N442" i="3"/>
  <c r="N446" i="3"/>
  <c r="N450" i="3"/>
  <c r="N454" i="3"/>
  <c r="N472" i="3"/>
  <c r="N476" i="3"/>
  <c r="N480" i="3"/>
  <c r="N484" i="3"/>
  <c r="N488" i="3"/>
  <c r="N492" i="3"/>
  <c r="N496" i="3"/>
  <c r="N500" i="3"/>
  <c r="N518" i="3"/>
  <c r="N522" i="3"/>
  <c r="N526" i="3"/>
  <c r="N530" i="3"/>
  <c r="N534" i="3"/>
  <c r="N538" i="3"/>
  <c r="N542" i="3"/>
  <c r="N546" i="3"/>
  <c r="N614" i="3"/>
  <c r="N618" i="3"/>
  <c r="N622" i="3"/>
  <c r="N626" i="3"/>
  <c r="N630" i="3"/>
  <c r="N634" i="3"/>
  <c r="N638" i="3"/>
  <c r="N702" i="3"/>
  <c r="N706" i="3"/>
  <c r="N710" i="3"/>
  <c r="N714" i="3"/>
  <c r="N718" i="3"/>
  <c r="N722" i="3"/>
  <c r="N726" i="3"/>
  <c r="N730" i="3"/>
  <c r="N844" i="3"/>
  <c r="N848" i="3"/>
  <c r="N852" i="3"/>
  <c r="N856" i="3"/>
  <c r="N860" i="3"/>
  <c r="N864" i="3"/>
  <c r="N868" i="3"/>
  <c r="N890" i="3"/>
  <c r="N894" i="3"/>
  <c r="N898" i="3"/>
  <c r="N902" i="3"/>
  <c r="N906" i="3"/>
  <c r="N910" i="3"/>
  <c r="N914" i="3"/>
  <c r="N564" i="3"/>
  <c r="N568" i="3"/>
  <c r="N572" i="3"/>
  <c r="N576" i="3"/>
  <c r="N580" i="3"/>
  <c r="N584" i="3"/>
  <c r="N588" i="3"/>
  <c r="N592" i="3"/>
  <c r="N656" i="3"/>
  <c r="N660" i="3"/>
  <c r="N664" i="3"/>
  <c r="N668" i="3"/>
  <c r="N672" i="3"/>
  <c r="N676" i="3"/>
  <c r="N680" i="3"/>
  <c r="N684" i="3"/>
  <c r="N748" i="3"/>
  <c r="N752" i="3"/>
  <c r="N756" i="3"/>
  <c r="N760" i="3"/>
  <c r="N764" i="3"/>
  <c r="N768" i="3"/>
  <c r="N772" i="3"/>
  <c r="N776" i="3"/>
  <c r="N794" i="3"/>
  <c r="N798" i="3"/>
  <c r="N802" i="3"/>
  <c r="N806" i="3"/>
  <c r="N810" i="3"/>
  <c r="N814" i="3"/>
  <c r="N818" i="3"/>
  <c r="N822" i="3"/>
  <c r="N294" i="3"/>
  <c r="N298" i="3"/>
  <c r="N302" i="3"/>
  <c r="N306" i="3"/>
  <c r="N310" i="3"/>
  <c r="N314" i="3"/>
  <c r="M456" i="2"/>
  <c r="M548" i="2"/>
  <c r="L334" i="3"/>
  <c r="N334" i="3" s="1"/>
  <c r="M364" i="2"/>
  <c r="L288" i="3"/>
  <c r="L318" i="3" s="1"/>
  <c r="M732" i="2"/>
  <c r="H870" i="3"/>
  <c r="M318" i="2"/>
  <c r="M410" i="2"/>
  <c r="M502" i="2"/>
  <c r="M594" i="2"/>
  <c r="M640" i="2"/>
  <c r="M610" i="3"/>
  <c r="M686" i="2"/>
  <c r="M778" i="2"/>
  <c r="M750" i="3"/>
  <c r="L410" i="3"/>
  <c r="L456" i="3"/>
  <c r="L502" i="3"/>
  <c r="L548" i="3"/>
  <c r="L594" i="3"/>
  <c r="L640" i="3"/>
  <c r="L686" i="3"/>
  <c r="L732" i="3"/>
  <c r="M824" i="2"/>
  <c r="M796" i="3"/>
  <c r="M870" i="2"/>
  <c r="M840" i="3"/>
  <c r="M916" i="2"/>
  <c r="M886" i="3"/>
  <c r="M290" i="3"/>
  <c r="M336" i="3"/>
  <c r="M382" i="3"/>
  <c r="M428" i="3"/>
  <c r="M474" i="3"/>
  <c r="M520" i="3"/>
  <c r="M566" i="3"/>
  <c r="M658" i="3"/>
  <c r="M704" i="3"/>
  <c r="H916" i="3"/>
  <c r="H410" i="3"/>
  <c r="H456" i="3"/>
  <c r="H640" i="3"/>
  <c r="H732" i="3"/>
  <c r="L778" i="3"/>
  <c r="L824" i="3"/>
  <c r="L870" i="3"/>
  <c r="L916" i="3"/>
  <c r="H824" i="3"/>
  <c r="H778" i="3"/>
  <c r="H686" i="3"/>
  <c r="H594" i="3"/>
  <c r="H548" i="3"/>
  <c r="H502" i="3"/>
  <c r="M548" i="3" l="1"/>
  <c r="N520" i="3"/>
  <c r="M732" i="3"/>
  <c r="N704" i="3"/>
  <c r="M594" i="3"/>
  <c r="N566" i="3"/>
  <c r="M502" i="3"/>
  <c r="N474" i="3"/>
  <c r="M410" i="3"/>
  <c r="N382" i="3"/>
  <c r="L364" i="3"/>
  <c r="M916" i="3"/>
  <c r="N886" i="3"/>
  <c r="M870" i="3"/>
  <c r="N840" i="3"/>
  <c r="M824" i="3"/>
  <c r="N796" i="3"/>
  <c r="M778" i="3"/>
  <c r="N750" i="3"/>
  <c r="M686" i="3"/>
  <c r="N658" i="3"/>
  <c r="M456" i="3"/>
  <c r="N428" i="3"/>
  <c r="M364" i="3"/>
  <c r="N336" i="3"/>
  <c r="M318" i="3"/>
  <c r="N290" i="3"/>
  <c r="M640" i="3"/>
  <c r="N610" i="3"/>
  <c r="N288" i="3"/>
  <c r="H318" i="3"/>
  <c r="H364" i="3"/>
  <c r="L58" i="3"/>
  <c r="L104" i="3"/>
  <c r="L150" i="3"/>
  <c r="L196" i="3"/>
  <c r="L4" i="3" l="1"/>
  <c r="F191" i="2"/>
  <c r="F145" i="2"/>
  <c r="F99" i="2"/>
  <c r="F53" i="2"/>
  <c r="H7" i="2"/>
  <c r="L235" i="3" l="1"/>
  <c r="L234" i="3"/>
  <c r="L189" i="3"/>
  <c r="L188" i="3"/>
  <c r="L143" i="3"/>
  <c r="L142" i="3"/>
  <c r="L97" i="3"/>
  <c r="L96" i="3"/>
  <c r="L50" i="3"/>
  <c r="L52" i="3"/>
  <c r="L51" i="3"/>
  <c r="L235" i="2"/>
  <c r="L234" i="2"/>
  <c r="L189" i="2"/>
  <c r="L188" i="2"/>
  <c r="L143" i="2"/>
  <c r="L142" i="2"/>
  <c r="L97" i="2"/>
  <c r="L96" i="2"/>
  <c r="L50" i="2"/>
  <c r="L51" i="2"/>
  <c r="T52" i="3" l="1"/>
  <c r="M12" i="3" l="1"/>
  <c r="M270" i="2" l="1"/>
  <c r="M270" i="3" s="1"/>
  <c r="M268" i="2"/>
  <c r="M268" i="3" s="1"/>
  <c r="M266" i="2"/>
  <c r="M266" i="3" s="1"/>
  <c r="M264" i="2"/>
  <c r="M264" i="3" s="1"/>
  <c r="M262" i="2"/>
  <c r="M262" i="3" s="1"/>
  <c r="M260" i="2"/>
  <c r="M260" i="3" s="1"/>
  <c r="M258" i="2"/>
  <c r="M258" i="3" s="1"/>
  <c r="M256" i="2"/>
  <c r="M256" i="3" s="1"/>
  <c r="M254" i="2"/>
  <c r="M254" i="3" s="1"/>
  <c r="M252" i="2"/>
  <c r="M252" i="3" s="1"/>
  <c r="M250" i="2"/>
  <c r="M250" i="3" s="1"/>
  <c r="M248" i="2"/>
  <c r="M248" i="3" s="1"/>
  <c r="M246" i="2"/>
  <c r="M246" i="3" s="1"/>
  <c r="M244" i="2"/>
  <c r="M244" i="3" s="1"/>
  <c r="M242" i="2"/>
  <c r="M224" i="2"/>
  <c r="M224" i="3" s="1"/>
  <c r="M222" i="2"/>
  <c r="M222" i="3" s="1"/>
  <c r="M220" i="2"/>
  <c r="M220" i="3" s="1"/>
  <c r="M218" i="2"/>
  <c r="M218" i="3" s="1"/>
  <c r="M216" i="2"/>
  <c r="M216" i="3" s="1"/>
  <c r="M214" i="2"/>
  <c r="M214" i="3" s="1"/>
  <c r="M212" i="2"/>
  <c r="M212" i="3" s="1"/>
  <c r="M210" i="2"/>
  <c r="M210" i="3" s="1"/>
  <c r="M208" i="2"/>
  <c r="M208" i="3" s="1"/>
  <c r="M206" i="2"/>
  <c r="M206" i="3" s="1"/>
  <c r="M204" i="2"/>
  <c r="M204" i="3" s="1"/>
  <c r="M202" i="2"/>
  <c r="M202" i="3" s="1"/>
  <c r="M200" i="2"/>
  <c r="M200" i="3" s="1"/>
  <c r="M198" i="2"/>
  <c r="M198" i="3" s="1"/>
  <c r="M196" i="2"/>
  <c r="M196" i="3" s="1"/>
  <c r="N196" i="3" s="1"/>
  <c r="M178" i="2"/>
  <c r="M178" i="3" s="1"/>
  <c r="M176" i="2"/>
  <c r="M176" i="3" s="1"/>
  <c r="M174" i="2"/>
  <c r="M174" i="3" s="1"/>
  <c r="M172" i="2"/>
  <c r="M172" i="3" s="1"/>
  <c r="M170" i="2"/>
  <c r="M170" i="3" s="1"/>
  <c r="M168" i="2"/>
  <c r="M168" i="3" s="1"/>
  <c r="M166" i="2"/>
  <c r="M166" i="3" s="1"/>
  <c r="M164" i="2"/>
  <c r="M164" i="3" s="1"/>
  <c r="M162" i="2"/>
  <c r="M162" i="3" s="1"/>
  <c r="M160" i="2"/>
  <c r="M160" i="3" s="1"/>
  <c r="M158" i="2"/>
  <c r="M158" i="3" s="1"/>
  <c r="M156" i="2"/>
  <c r="M156" i="3" s="1"/>
  <c r="M154" i="2"/>
  <c r="M154" i="3" s="1"/>
  <c r="M152" i="2"/>
  <c r="M152" i="3" s="1"/>
  <c r="M150" i="2"/>
  <c r="M150" i="3" s="1"/>
  <c r="N150" i="3" s="1"/>
  <c r="M132" i="2"/>
  <c r="M132" i="3" s="1"/>
  <c r="M130" i="2"/>
  <c r="M130" i="3" s="1"/>
  <c r="M128" i="2"/>
  <c r="M128" i="3" s="1"/>
  <c r="M126" i="2"/>
  <c r="M126" i="3" s="1"/>
  <c r="M124" i="2"/>
  <c r="M124" i="3" s="1"/>
  <c r="M122" i="2"/>
  <c r="M122" i="3" s="1"/>
  <c r="M120" i="2"/>
  <c r="M120" i="3" s="1"/>
  <c r="M118" i="2"/>
  <c r="M118" i="3" s="1"/>
  <c r="M116" i="2"/>
  <c r="M116" i="3" s="1"/>
  <c r="M114" i="2"/>
  <c r="M114" i="3" s="1"/>
  <c r="M112" i="2"/>
  <c r="M112" i="3" s="1"/>
  <c r="M110" i="2"/>
  <c r="M110" i="3" s="1"/>
  <c r="M108" i="2"/>
  <c r="M108" i="3" s="1"/>
  <c r="M106" i="2"/>
  <c r="M106" i="3" s="1"/>
  <c r="M104" i="2"/>
  <c r="M104" i="3" s="1"/>
  <c r="N104" i="3" s="1"/>
  <c r="M86" i="2"/>
  <c r="M86" i="3" s="1"/>
  <c r="M84" i="2"/>
  <c r="M84" i="3" s="1"/>
  <c r="M82" i="2"/>
  <c r="M82" i="3" s="1"/>
  <c r="M80" i="2"/>
  <c r="M80" i="3" s="1"/>
  <c r="M78" i="2"/>
  <c r="M78" i="3" s="1"/>
  <c r="M76" i="2"/>
  <c r="M76" i="3" s="1"/>
  <c r="M74" i="2"/>
  <c r="M74" i="3" s="1"/>
  <c r="M72" i="2"/>
  <c r="M72" i="3" s="1"/>
  <c r="M70" i="2"/>
  <c r="M70" i="3" s="1"/>
  <c r="M68" i="2"/>
  <c r="M68" i="3" s="1"/>
  <c r="M66" i="2"/>
  <c r="M66" i="3" s="1"/>
  <c r="M64" i="2"/>
  <c r="M64" i="3" s="1"/>
  <c r="M62" i="2"/>
  <c r="M62" i="3" s="1"/>
  <c r="M60" i="2"/>
  <c r="M60" i="3" s="1"/>
  <c r="M58" i="2"/>
  <c r="M58" i="3" s="1"/>
  <c r="N58" i="3" s="1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242" i="3" l="1"/>
  <c r="N242" i="3" s="1"/>
  <c r="M226" i="2"/>
  <c r="C271" i="3"/>
  <c r="L270" i="3"/>
  <c r="N270" i="3" s="1"/>
  <c r="G270" i="3"/>
  <c r="E270" i="3"/>
  <c r="D270" i="3"/>
  <c r="C270" i="3"/>
  <c r="C269" i="3"/>
  <c r="L268" i="3"/>
  <c r="N268" i="3" s="1"/>
  <c r="G268" i="3"/>
  <c r="E268" i="3"/>
  <c r="D268" i="3"/>
  <c r="C268" i="3"/>
  <c r="C267" i="3"/>
  <c r="L266" i="3"/>
  <c r="N266" i="3" s="1"/>
  <c r="G266" i="3"/>
  <c r="E266" i="3"/>
  <c r="D266" i="3"/>
  <c r="C266" i="3"/>
  <c r="C265" i="3"/>
  <c r="L264" i="3"/>
  <c r="N264" i="3" s="1"/>
  <c r="G264" i="3"/>
  <c r="E264" i="3"/>
  <c r="D264" i="3"/>
  <c r="C264" i="3"/>
  <c r="C263" i="3"/>
  <c r="L262" i="3"/>
  <c r="N262" i="3" s="1"/>
  <c r="G262" i="3"/>
  <c r="E262" i="3"/>
  <c r="D262" i="3"/>
  <c r="C262" i="3"/>
  <c r="C261" i="3"/>
  <c r="L260" i="3"/>
  <c r="N260" i="3" s="1"/>
  <c r="G260" i="3"/>
  <c r="E260" i="3"/>
  <c r="D260" i="3"/>
  <c r="C260" i="3"/>
  <c r="C259" i="3"/>
  <c r="L258" i="3"/>
  <c r="N258" i="3" s="1"/>
  <c r="G258" i="3"/>
  <c r="E258" i="3"/>
  <c r="D258" i="3"/>
  <c r="C258" i="3"/>
  <c r="C257" i="3"/>
  <c r="L256" i="3"/>
  <c r="N256" i="3" s="1"/>
  <c r="G256" i="3"/>
  <c r="E256" i="3"/>
  <c r="D256" i="3"/>
  <c r="C256" i="3"/>
  <c r="C255" i="3"/>
  <c r="L254" i="3"/>
  <c r="N254" i="3" s="1"/>
  <c r="G254" i="3"/>
  <c r="E254" i="3"/>
  <c r="D254" i="3"/>
  <c r="C254" i="3"/>
  <c r="C253" i="3"/>
  <c r="L252" i="3"/>
  <c r="N252" i="3" s="1"/>
  <c r="G252" i="3"/>
  <c r="E252" i="3"/>
  <c r="D252" i="3"/>
  <c r="C252" i="3"/>
  <c r="C251" i="3"/>
  <c r="L250" i="3"/>
  <c r="N250" i="3" s="1"/>
  <c r="G250" i="3"/>
  <c r="E250" i="3"/>
  <c r="D250" i="3"/>
  <c r="C250" i="3"/>
  <c r="C249" i="3"/>
  <c r="L248" i="3"/>
  <c r="N248" i="3" s="1"/>
  <c r="G248" i="3"/>
  <c r="E248" i="3"/>
  <c r="D248" i="3"/>
  <c r="C248" i="3"/>
  <c r="C247" i="3"/>
  <c r="L246" i="3"/>
  <c r="N246" i="3" s="1"/>
  <c r="G246" i="3"/>
  <c r="E246" i="3"/>
  <c r="D246" i="3"/>
  <c r="C246" i="3"/>
  <c r="C245" i="3"/>
  <c r="L244" i="3"/>
  <c r="N244" i="3" s="1"/>
  <c r="G244" i="3"/>
  <c r="E244" i="3"/>
  <c r="D244" i="3"/>
  <c r="C244" i="3"/>
  <c r="C243" i="3"/>
  <c r="G242" i="3"/>
  <c r="E242" i="3"/>
  <c r="D242" i="3"/>
  <c r="C242" i="3"/>
  <c r="L238" i="3"/>
  <c r="B238" i="3"/>
  <c r="L237" i="3"/>
  <c r="L236" i="3"/>
  <c r="B235" i="3"/>
  <c r="C234" i="3"/>
  <c r="L233" i="3"/>
  <c r="M231" i="3"/>
  <c r="C225" i="3"/>
  <c r="L224" i="3"/>
  <c r="N224" i="3" s="1"/>
  <c r="G224" i="3"/>
  <c r="E224" i="3"/>
  <c r="D224" i="3"/>
  <c r="C224" i="3"/>
  <c r="C223" i="3"/>
  <c r="L222" i="3"/>
  <c r="N222" i="3" s="1"/>
  <c r="G222" i="3"/>
  <c r="E222" i="3"/>
  <c r="D222" i="3"/>
  <c r="C222" i="3"/>
  <c r="C221" i="3"/>
  <c r="L220" i="3"/>
  <c r="N220" i="3" s="1"/>
  <c r="G220" i="3"/>
  <c r="E220" i="3"/>
  <c r="D220" i="3"/>
  <c r="C220" i="3"/>
  <c r="C219" i="3"/>
  <c r="L218" i="3"/>
  <c r="N218" i="3" s="1"/>
  <c r="G218" i="3"/>
  <c r="E218" i="3"/>
  <c r="D218" i="3"/>
  <c r="C218" i="3"/>
  <c r="C217" i="3"/>
  <c r="L216" i="3"/>
  <c r="N216" i="3" s="1"/>
  <c r="G216" i="3"/>
  <c r="E216" i="3"/>
  <c r="D216" i="3"/>
  <c r="C216" i="3"/>
  <c r="C215" i="3"/>
  <c r="L214" i="3"/>
  <c r="N214" i="3" s="1"/>
  <c r="G214" i="3"/>
  <c r="E214" i="3"/>
  <c r="D214" i="3"/>
  <c r="C214" i="3"/>
  <c r="C213" i="3"/>
  <c r="L212" i="3"/>
  <c r="N212" i="3" s="1"/>
  <c r="G212" i="3"/>
  <c r="E212" i="3"/>
  <c r="D212" i="3"/>
  <c r="C212" i="3"/>
  <c r="C211" i="3"/>
  <c r="L210" i="3"/>
  <c r="N210" i="3" s="1"/>
  <c r="G210" i="3"/>
  <c r="E210" i="3"/>
  <c r="D210" i="3"/>
  <c r="C210" i="3"/>
  <c r="C209" i="3"/>
  <c r="L208" i="3"/>
  <c r="N208" i="3" s="1"/>
  <c r="G208" i="3"/>
  <c r="E208" i="3"/>
  <c r="D208" i="3"/>
  <c r="C208" i="3"/>
  <c r="C207" i="3"/>
  <c r="L206" i="3"/>
  <c r="N206" i="3" s="1"/>
  <c r="G206" i="3"/>
  <c r="E206" i="3"/>
  <c r="D206" i="3"/>
  <c r="C206" i="3"/>
  <c r="C205" i="3"/>
  <c r="L204" i="3"/>
  <c r="N204" i="3" s="1"/>
  <c r="G204" i="3"/>
  <c r="E204" i="3"/>
  <c r="D204" i="3"/>
  <c r="C204" i="3"/>
  <c r="C203" i="3"/>
  <c r="L202" i="3"/>
  <c r="N202" i="3" s="1"/>
  <c r="G202" i="3"/>
  <c r="E202" i="3"/>
  <c r="D202" i="3"/>
  <c r="C202" i="3"/>
  <c r="C201" i="3"/>
  <c r="L200" i="3"/>
  <c r="N200" i="3" s="1"/>
  <c r="G200" i="3"/>
  <c r="E200" i="3"/>
  <c r="D200" i="3"/>
  <c r="C200" i="3"/>
  <c r="C199" i="3"/>
  <c r="L198" i="3"/>
  <c r="N198" i="3" s="1"/>
  <c r="G198" i="3"/>
  <c r="E198" i="3"/>
  <c r="D198" i="3"/>
  <c r="C198" i="3"/>
  <c r="C197" i="3"/>
  <c r="G196" i="3"/>
  <c r="E196" i="3"/>
  <c r="D196" i="3"/>
  <c r="C196" i="3"/>
  <c r="L192" i="3"/>
  <c r="B192" i="3"/>
  <c r="L191" i="3"/>
  <c r="L190" i="3"/>
  <c r="B189" i="3"/>
  <c r="C188" i="3"/>
  <c r="L187" i="3"/>
  <c r="M185" i="3"/>
  <c r="C179" i="3"/>
  <c r="L178" i="3"/>
  <c r="N178" i="3" s="1"/>
  <c r="G178" i="3"/>
  <c r="E178" i="3"/>
  <c r="D178" i="3"/>
  <c r="C178" i="3"/>
  <c r="C177" i="3"/>
  <c r="L176" i="3"/>
  <c r="N176" i="3" s="1"/>
  <c r="G176" i="3"/>
  <c r="E176" i="3"/>
  <c r="D176" i="3"/>
  <c r="C176" i="3"/>
  <c r="C175" i="3"/>
  <c r="L174" i="3"/>
  <c r="N174" i="3" s="1"/>
  <c r="G174" i="3"/>
  <c r="E174" i="3"/>
  <c r="D174" i="3"/>
  <c r="C174" i="3"/>
  <c r="C173" i="3"/>
  <c r="L172" i="3"/>
  <c r="N172" i="3" s="1"/>
  <c r="G172" i="3"/>
  <c r="E172" i="3"/>
  <c r="D172" i="3"/>
  <c r="C172" i="3"/>
  <c r="C171" i="3"/>
  <c r="L170" i="3"/>
  <c r="N170" i="3" s="1"/>
  <c r="G170" i="3"/>
  <c r="E170" i="3"/>
  <c r="D170" i="3"/>
  <c r="C170" i="3"/>
  <c r="C169" i="3"/>
  <c r="L168" i="3"/>
  <c r="N168" i="3" s="1"/>
  <c r="G168" i="3"/>
  <c r="E168" i="3"/>
  <c r="D168" i="3"/>
  <c r="C168" i="3"/>
  <c r="C167" i="3"/>
  <c r="L166" i="3"/>
  <c r="N166" i="3" s="1"/>
  <c r="G166" i="3"/>
  <c r="E166" i="3"/>
  <c r="D166" i="3"/>
  <c r="C166" i="3"/>
  <c r="C165" i="3"/>
  <c r="L164" i="3"/>
  <c r="N164" i="3" s="1"/>
  <c r="G164" i="3"/>
  <c r="E164" i="3"/>
  <c r="D164" i="3"/>
  <c r="C164" i="3"/>
  <c r="C163" i="3"/>
  <c r="L162" i="3"/>
  <c r="N162" i="3" s="1"/>
  <c r="G162" i="3"/>
  <c r="E162" i="3"/>
  <c r="D162" i="3"/>
  <c r="C162" i="3"/>
  <c r="C161" i="3"/>
  <c r="L160" i="3"/>
  <c r="N160" i="3" s="1"/>
  <c r="G160" i="3"/>
  <c r="E160" i="3"/>
  <c r="D160" i="3"/>
  <c r="C160" i="3"/>
  <c r="C159" i="3"/>
  <c r="L158" i="3"/>
  <c r="N158" i="3" s="1"/>
  <c r="G158" i="3"/>
  <c r="E158" i="3"/>
  <c r="D158" i="3"/>
  <c r="C158" i="3"/>
  <c r="C157" i="3"/>
  <c r="L156" i="3"/>
  <c r="N156" i="3" s="1"/>
  <c r="G156" i="3"/>
  <c r="E156" i="3"/>
  <c r="D156" i="3"/>
  <c r="C156" i="3"/>
  <c r="C155" i="3"/>
  <c r="L154" i="3"/>
  <c r="N154" i="3" s="1"/>
  <c r="G154" i="3"/>
  <c r="E154" i="3"/>
  <c r="D154" i="3"/>
  <c r="C154" i="3"/>
  <c r="C153" i="3"/>
  <c r="L152" i="3"/>
  <c r="N152" i="3" s="1"/>
  <c r="G152" i="3"/>
  <c r="E152" i="3"/>
  <c r="D152" i="3"/>
  <c r="C152" i="3"/>
  <c r="C151" i="3"/>
  <c r="G150" i="3"/>
  <c r="E150" i="3"/>
  <c r="D150" i="3"/>
  <c r="C150" i="3"/>
  <c r="L146" i="3"/>
  <c r="B146" i="3"/>
  <c r="L145" i="3"/>
  <c r="L144" i="3"/>
  <c r="B143" i="3"/>
  <c r="C142" i="3"/>
  <c r="L141" i="3"/>
  <c r="M139" i="3"/>
  <c r="C133" i="3"/>
  <c r="L132" i="3"/>
  <c r="N132" i="3" s="1"/>
  <c r="G132" i="3"/>
  <c r="E132" i="3"/>
  <c r="D132" i="3"/>
  <c r="C132" i="3"/>
  <c r="C131" i="3"/>
  <c r="L130" i="3"/>
  <c r="N130" i="3" s="1"/>
  <c r="G130" i="3"/>
  <c r="E130" i="3"/>
  <c r="D130" i="3"/>
  <c r="C130" i="3"/>
  <c r="C129" i="3"/>
  <c r="L128" i="3"/>
  <c r="N128" i="3" s="1"/>
  <c r="G128" i="3"/>
  <c r="E128" i="3"/>
  <c r="D128" i="3"/>
  <c r="C128" i="3"/>
  <c r="C127" i="3"/>
  <c r="L126" i="3"/>
  <c r="N126" i="3" s="1"/>
  <c r="G126" i="3"/>
  <c r="E126" i="3"/>
  <c r="D126" i="3"/>
  <c r="C126" i="3"/>
  <c r="C125" i="3"/>
  <c r="L124" i="3"/>
  <c r="N124" i="3" s="1"/>
  <c r="G124" i="3"/>
  <c r="E124" i="3"/>
  <c r="D124" i="3"/>
  <c r="C124" i="3"/>
  <c r="C123" i="3"/>
  <c r="L122" i="3"/>
  <c r="N122" i="3" s="1"/>
  <c r="G122" i="3"/>
  <c r="E122" i="3"/>
  <c r="D122" i="3"/>
  <c r="C122" i="3"/>
  <c r="C121" i="3"/>
  <c r="L120" i="3"/>
  <c r="N120" i="3" s="1"/>
  <c r="G120" i="3"/>
  <c r="E120" i="3"/>
  <c r="D120" i="3"/>
  <c r="C120" i="3"/>
  <c r="C119" i="3"/>
  <c r="L118" i="3"/>
  <c r="N118" i="3" s="1"/>
  <c r="G118" i="3"/>
  <c r="E118" i="3"/>
  <c r="D118" i="3"/>
  <c r="C118" i="3"/>
  <c r="C117" i="3"/>
  <c r="L116" i="3"/>
  <c r="N116" i="3" s="1"/>
  <c r="G116" i="3"/>
  <c r="E116" i="3"/>
  <c r="D116" i="3"/>
  <c r="C116" i="3"/>
  <c r="C115" i="3"/>
  <c r="L114" i="3"/>
  <c r="N114" i="3" s="1"/>
  <c r="G114" i="3"/>
  <c r="E114" i="3"/>
  <c r="D114" i="3"/>
  <c r="C114" i="3"/>
  <c r="C113" i="3"/>
  <c r="L112" i="3"/>
  <c r="N112" i="3" s="1"/>
  <c r="G112" i="3"/>
  <c r="E112" i="3"/>
  <c r="D112" i="3"/>
  <c r="C112" i="3"/>
  <c r="C111" i="3"/>
  <c r="L110" i="3"/>
  <c r="N110" i="3" s="1"/>
  <c r="G110" i="3"/>
  <c r="E110" i="3"/>
  <c r="D110" i="3"/>
  <c r="C110" i="3"/>
  <c r="C109" i="3"/>
  <c r="L108" i="3"/>
  <c r="N108" i="3" s="1"/>
  <c r="G108" i="3"/>
  <c r="E108" i="3"/>
  <c r="D108" i="3"/>
  <c r="C108" i="3"/>
  <c r="C107" i="3"/>
  <c r="L106" i="3"/>
  <c r="N106" i="3" s="1"/>
  <c r="G106" i="3"/>
  <c r="E106" i="3"/>
  <c r="D106" i="3"/>
  <c r="C106" i="3"/>
  <c r="C105" i="3"/>
  <c r="G104" i="3"/>
  <c r="E104" i="3"/>
  <c r="D104" i="3"/>
  <c r="C104" i="3"/>
  <c r="L100" i="3"/>
  <c r="B100" i="3"/>
  <c r="L99" i="3"/>
  <c r="L98" i="3"/>
  <c r="B97" i="3"/>
  <c r="C96" i="3"/>
  <c r="L95" i="3"/>
  <c r="M93" i="3"/>
  <c r="C87" i="3"/>
  <c r="L86" i="3"/>
  <c r="N86" i="3" s="1"/>
  <c r="G86" i="3"/>
  <c r="E86" i="3"/>
  <c r="D86" i="3"/>
  <c r="C86" i="3"/>
  <c r="C85" i="3"/>
  <c r="L84" i="3"/>
  <c r="N84" i="3" s="1"/>
  <c r="G84" i="3"/>
  <c r="E84" i="3"/>
  <c r="D84" i="3"/>
  <c r="C84" i="3"/>
  <c r="C83" i="3"/>
  <c r="L82" i="3"/>
  <c r="N82" i="3" s="1"/>
  <c r="G82" i="3"/>
  <c r="E82" i="3"/>
  <c r="D82" i="3"/>
  <c r="C82" i="3"/>
  <c r="C81" i="3"/>
  <c r="L80" i="3"/>
  <c r="N80" i="3" s="1"/>
  <c r="G80" i="3"/>
  <c r="E80" i="3"/>
  <c r="D80" i="3"/>
  <c r="C80" i="3"/>
  <c r="C79" i="3"/>
  <c r="L78" i="3"/>
  <c r="N78" i="3" s="1"/>
  <c r="G78" i="3"/>
  <c r="E78" i="3"/>
  <c r="D78" i="3"/>
  <c r="C78" i="3"/>
  <c r="C77" i="3"/>
  <c r="L76" i="3"/>
  <c r="N76" i="3" s="1"/>
  <c r="G76" i="3"/>
  <c r="E76" i="3"/>
  <c r="D76" i="3"/>
  <c r="C76" i="3"/>
  <c r="C75" i="3"/>
  <c r="L74" i="3"/>
  <c r="N74" i="3" s="1"/>
  <c r="G74" i="3"/>
  <c r="E74" i="3"/>
  <c r="D74" i="3"/>
  <c r="C74" i="3"/>
  <c r="C73" i="3"/>
  <c r="L72" i="3"/>
  <c r="N72" i="3" s="1"/>
  <c r="G72" i="3"/>
  <c r="E72" i="3"/>
  <c r="D72" i="3"/>
  <c r="C72" i="3"/>
  <c r="C71" i="3"/>
  <c r="L70" i="3"/>
  <c r="N70" i="3" s="1"/>
  <c r="G70" i="3"/>
  <c r="E70" i="3"/>
  <c r="D70" i="3"/>
  <c r="C70" i="3"/>
  <c r="C69" i="3"/>
  <c r="L68" i="3"/>
  <c r="N68" i="3" s="1"/>
  <c r="G68" i="3"/>
  <c r="E68" i="3"/>
  <c r="D68" i="3"/>
  <c r="C68" i="3"/>
  <c r="C67" i="3"/>
  <c r="L66" i="3"/>
  <c r="N66" i="3" s="1"/>
  <c r="G66" i="3"/>
  <c r="E66" i="3"/>
  <c r="D66" i="3"/>
  <c r="C66" i="3"/>
  <c r="C65" i="3"/>
  <c r="L64" i="3"/>
  <c r="N64" i="3" s="1"/>
  <c r="G64" i="3"/>
  <c r="E64" i="3"/>
  <c r="D64" i="3"/>
  <c r="C64" i="3"/>
  <c r="C63" i="3"/>
  <c r="L62" i="3"/>
  <c r="N62" i="3" s="1"/>
  <c r="G62" i="3"/>
  <c r="E62" i="3"/>
  <c r="D62" i="3"/>
  <c r="C62" i="3"/>
  <c r="C61" i="3"/>
  <c r="L60" i="3"/>
  <c r="N60" i="3" s="1"/>
  <c r="G60" i="3"/>
  <c r="E60" i="3"/>
  <c r="D60" i="3"/>
  <c r="C60" i="3"/>
  <c r="C59" i="3"/>
  <c r="G58" i="3"/>
  <c r="E58" i="3"/>
  <c r="D58" i="3"/>
  <c r="C58" i="3"/>
  <c r="L54" i="3"/>
  <c r="B54" i="3"/>
  <c r="L53" i="3"/>
  <c r="B51" i="3"/>
  <c r="Q73" i="3" s="1"/>
  <c r="C50" i="3"/>
  <c r="L49" i="3"/>
  <c r="M47" i="3"/>
  <c r="C41" i="3"/>
  <c r="L40" i="3"/>
  <c r="N40" i="3" s="1"/>
  <c r="G40" i="3"/>
  <c r="E40" i="3"/>
  <c r="D40" i="3"/>
  <c r="C40" i="3"/>
  <c r="C39" i="3"/>
  <c r="L38" i="3"/>
  <c r="N38" i="3" s="1"/>
  <c r="G38" i="3"/>
  <c r="E38" i="3"/>
  <c r="D38" i="3"/>
  <c r="C38" i="3"/>
  <c r="C37" i="3"/>
  <c r="L36" i="3"/>
  <c r="N36" i="3" s="1"/>
  <c r="G36" i="3"/>
  <c r="E36" i="3"/>
  <c r="D36" i="3"/>
  <c r="C36" i="3"/>
  <c r="C35" i="3"/>
  <c r="L34" i="3"/>
  <c r="N34" i="3" s="1"/>
  <c r="G34" i="3"/>
  <c r="E34" i="3"/>
  <c r="D34" i="3"/>
  <c r="C34" i="3"/>
  <c r="C33" i="3"/>
  <c r="L32" i="3"/>
  <c r="N32" i="3" s="1"/>
  <c r="G32" i="3"/>
  <c r="E32" i="3"/>
  <c r="D32" i="3"/>
  <c r="C32" i="3"/>
  <c r="C31" i="3"/>
  <c r="L30" i="3"/>
  <c r="N30" i="3" s="1"/>
  <c r="G30" i="3"/>
  <c r="E30" i="3"/>
  <c r="D30" i="3"/>
  <c r="C30" i="3"/>
  <c r="C29" i="3"/>
  <c r="L28" i="3"/>
  <c r="N28" i="3" s="1"/>
  <c r="G28" i="3"/>
  <c r="E28" i="3"/>
  <c r="D28" i="3"/>
  <c r="C28" i="3"/>
  <c r="C27" i="3"/>
  <c r="L26" i="3"/>
  <c r="N26" i="3" s="1"/>
  <c r="G26" i="3"/>
  <c r="E26" i="3"/>
  <c r="D26" i="3"/>
  <c r="C26" i="3"/>
  <c r="C25" i="3"/>
  <c r="L24" i="3"/>
  <c r="N24" i="3" s="1"/>
  <c r="G24" i="3"/>
  <c r="E24" i="3"/>
  <c r="D24" i="3"/>
  <c r="C24" i="3"/>
  <c r="C23" i="3"/>
  <c r="L22" i="3"/>
  <c r="N22" i="3" s="1"/>
  <c r="G22" i="3"/>
  <c r="E22" i="3"/>
  <c r="D22" i="3"/>
  <c r="C22" i="3"/>
  <c r="C21" i="3"/>
  <c r="L20" i="3"/>
  <c r="N20" i="3" s="1"/>
  <c r="G20" i="3"/>
  <c r="E20" i="3"/>
  <c r="D20" i="3"/>
  <c r="C20" i="3"/>
  <c r="C19" i="3"/>
  <c r="L18" i="3"/>
  <c r="N18" i="3" s="1"/>
  <c r="G18" i="3"/>
  <c r="E18" i="3"/>
  <c r="D18" i="3"/>
  <c r="C18" i="3"/>
  <c r="C17" i="3"/>
  <c r="L16" i="3"/>
  <c r="N16" i="3" s="1"/>
  <c r="G16" i="3"/>
  <c r="E16" i="3"/>
  <c r="D16" i="3"/>
  <c r="C16" i="3"/>
  <c r="C15" i="3"/>
  <c r="L14" i="3"/>
  <c r="N14" i="3" s="1"/>
  <c r="G14" i="3"/>
  <c r="E14" i="3"/>
  <c r="D14" i="3"/>
  <c r="C14" i="3"/>
  <c r="C13" i="3"/>
  <c r="L12" i="3"/>
  <c r="N12" i="3" s="1"/>
  <c r="G12" i="3"/>
  <c r="E12" i="3"/>
  <c r="D12" i="3"/>
  <c r="C12" i="3"/>
  <c r="L8" i="3"/>
  <c r="B8" i="3"/>
  <c r="L7" i="3"/>
  <c r="T13" i="3"/>
  <c r="B5" i="3"/>
  <c r="P11" i="3"/>
  <c r="L3" i="3"/>
  <c r="M1" i="3"/>
  <c r="L6" i="3"/>
  <c r="L238" i="2"/>
  <c r="C238" i="2"/>
  <c r="L237" i="2"/>
  <c r="L236" i="2"/>
  <c r="L192" i="2"/>
  <c r="C192" i="2"/>
  <c r="L191" i="2"/>
  <c r="L190" i="2"/>
  <c r="L146" i="2"/>
  <c r="C146" i="2"/>
  <c r="L145" i="2"/>
  <c r="L144" i="2"/>
  <c r="L100" i="2"/>
  <c r="C100" i="2"/>
  <c r="L99" i="2"/>
  <c r="L98" i="2"/>
  <c r="B54" i="2"/>
  <c r="L54" i="2"/>
  <c r="L53" i="2"/>
  <c r="L52" i="2"/>
  <c r="P50" i="3" s="1"/>
  <c r="R30" i="3" l="1"/>
  <c r="R28" i="3"/>
  <c r="R26" i="3"/>
  <c r="R24" i="3"/>
  <c r="R22" i="3"/>
  <c r="R29" i="3"/>
  <c r="R27" i="3"/>
  <c r="R25" i="3"/>
  <c r="R23" i="3"/>
  <c r="R21" i="3"/>
  <c r="H272" i="3"/>
  <c r="H226" i="3"/>
  <c r="H180" i="3"/>
  <c r="H42" i="3"/>
  <c r="H44" i="3" s="1"/>
  <c r="L272" i="2"/>
  <c r="H272" i="2"/>
  <c r="B235" i="2"/>
  <c r="L233" i="2"/>
  <c r="L226" i="2"/>
  <c r="H226" i="2"/>
  <c r="B189" i="2"/>
  <c r="L187" i="2"/>
  <c r="L180" i="2"/>
  <c r="H180" i="2"/>
  <c r="B143" i="2"/>
  <c r="L141" i="2"/>
  <c r="L134" i="2"/>
  <c r="H134" i="2"/>
  <c r="B97" i="2"/>
  <c r="L95" i="2"/>
  <c r="L88" i="2"/>
  <c r="H88" i="2"/>
  <c r="B51" i="2"/>
  <c r="L49" i="2"/>
  <c r="L42" i="2"/>
  <c r="L44" i="2" s="1"/>
  <c r="H42" i="2"/>
  <c r="H44" i="2" s="1"/>
  <c r="R31" i="3" l="1"/>
  <c r="R61" i="3" s="1"/>
  <c r="H90" i="2"/>
  <c r="T24" i="3"/>
  <c r="T21" i="3"/>
  <c r="T25" i="3"/>
  <c r="T29" i="3"/>
  <c r="T28" i="3"/>
  <c r="T30" i="3"/>
  <c r="T23" i="3"/>
  <c r="T27" i="3"/>
  <c r="M88" i="3"/>
  <c r="H136" i="2"/>
  <c r="H182" i="2" s="1"/>
  <c r="H228" i="2" s="1"/>
  <c r="H274" i="2" s="1"/>
  <c r="H320" i="2" s="1"/>
  <c r="H366" i="2" s="1"/>
  <c r="H412" i="2" s="1"/>
  <c r="H458" i="2" s="1"/>
  <c r="H504" i="2" s="1"/>
  <c r="H550" i="2" s="1"/>
  <c r="H596" i="2" s="1"/>
  <c r="H642" i="2" s="1"/>
  <c r="H688" i="2" s="1"/>
  <c r="H734" i="2" s="1"/>
  <c r="H780" i="2" s="1"/>
  <c r="H826" i="2" s="1"/>
  <c r="H872" i="2" s="1"/>
  <c r="H918" i="2" s="1"/>
  <c r="M42" i="2"/>
  <c r="M44" i="2" s="1"/>
  <c r="L90" i="2"/>
  <c r="L136" i="2" s="1"/>
  <c r="L182" i="2" s="1"/>
  <c r="L228" i="2" s="1"/>
  <c r="L274" i="2" s="1"/>
  <c r="L320" i="2" s="1"/>
  <c r="L366" i="2" s="1"/>
  <c r="L412" i="2" s="1"/>
  <c r="L458" i="2" s="1"/>
  <c r="L504" i="2" s="1"/>
  <c r="L550" i="2" s="1"/>
  <c r="L596" i="2" s="1"/>
  <c r="L642" i="2" s="1"/>
  <c r="L688" i="2" s="1"/>
  <c r="L734" i="2" s="1"/>
  <c r="L780" i="2" s="1"/>
  <c r="L826" i="2" s="1"/>
  <c r="L872" i="2" s="1"/>
  <c r="L918" i="2" s="1"/>
  <c r="M88" i="2"/>
  <c r="M180" i="2"/>
  <c r="M272" i="2"/>
  <c r="M134" i="2"/>
  <c r="L42" i="3"/>
  <c r="L44" i="3" s="1"/>
  <c r="H134" i="3"/>
  <c r="L134" i="3"/>
  <c r="L88" i="3"/>
  <c r="H88" i="3"/>
  <c r="H90" i="3" s="1"/>
  <c r="L180" i="3"/>
  <c r="L226" i="3"/>
  <c r="L272" i="3"/>
  <c r="M90" i="2" l="1"/>
  <c r="M136" i="2" s="1"/>
  <c r="M182" i="2" s="1"/>
  <c r="L90" i="3"/>
  <c r="L136" i="3" s="1"/>
  <c r="L182" i="3" s="1"/>
  <c r="L228" i="3" s="1"/>
  <c r="L274" i="3" s="1"/>
  <c r="L320" i="3" s="1"/>
  <c r="L366" i="3" s="1"/>
  <c r="L412" i="3" s="1"/>
  <c r="L458" i="3" s="1"/>
  <c r="L504" i="3" s="1"/>
  <c r="L550" i="3" s="1"/>
  <c r="L596" i="3" s="1"/>
  <c r="L642" i="3" s="1"/>
  <c r="L688" i="3" s="1"/>
  <c r="L734" i="3" s="1"/>
  <c r="L780" i="3" s="1"/>
  <c r="L826" i="3" s="1"/>
  <c r="L872" i="3" s="1"/>
  <c r="L918" i="3" s="1"/>
  <c r="H136" i="3"/>
  <c r="H182" i="3" s="1"/>
  <c r="H228" i="3" s="1"/>
  <c r="H274" i="3" s="1"/>
  <c r="H320" i="3" s="1"/>
  <c r="H366" i="3" s="1"/>
  <c r="H412" i="3" s="1"/>
  <c r="H458" i="3" s="1"/>
  <c r="H504" i="3" s="1"/>
  <c r="H550" i="3" s="1"/>
  <c r="H596" i="3" s="1"/>
  <c r="H642" i="3" s="1"/>
  <c r="H688" i="3" s="1"/>
  <c r="H734" i="3" s="1"/>
  <c r="H780" i="3" s="1"/>
  <c r="H826" i="3" s="1"/>
  <c r="H872" i="3" s="1"/>
  <c r="H918" i="3" s="1"/>
  <c r="M272" i="3"/>
  <c r="M226" i="3"/>
  <c r="M180" i="3"/>
  <c r="T26" i="3"/>
  <c r="T22" i="3"/>
  <c r="M134" i="3"/>
  <c r="M42" i="3"/>
  <c r="M44" i="3" s="1"/>
  <c r="T60" i="3" l="1"/>
  <c r="T18" i="3"/>
  <c r="R60" i="3"/>
  <c r="R18" i="3"/>
  <c r="M90" i="3"/>
  <c r="M136" i="3" s="1"/>
  <c r="M182" i="3" s="1"/>
  <c r="M228" i="3" s="1"/>
  <c r="M274" i="3" s="1"/>
  <c r="M320" i="3" s="1"/>
  <c r="M366" i="3" s="1"/>
  <c r="M412" i="3" s="1"/>
  <c r="M458" i="3" s="1"/>
  <c r="M504" i="3" s="1"/>
  <c r="M550" i="3" s="1"/>
  <c r="M596" i="3" s="1"/>
  <c r="M642" i="3" s="1"/>
  <c r="M688" i="3" s="1"/>
  <c r="M734" i="3" s="1"/>
  <c r="M780" i="3" s="1"/>
  <c r="M826" i="3" s="1"/>
  <c r="M872" i="3" s="1"/>
  <c r="M918" i="3" s="1"/>
  <c r="T61" i="3" s="1"/>
  <c r="M228" i="2"/>
  <c r="M274" i="2" s="1"/>
  <c r="M320" i="2" s="1"/>
  <c r="M366" i="2" s="1"/>
  <c r="M412" i="2" s="1"/>
  <c r="M458" i="2" s="1"/>
  <c r="M504" i="2" s="1"/>
  <c r="M550" i="2" s="1"/>
  <c r="M596" i="2" s="1"/>
  <c r="M642" i="2" s="1"/>
  <c r="M688" i="2" s="1"/>
  <c r="M734" i="2" s="1"/>
  <c r="M780" i="2" s="1"/>
  <c r="M826" i="2" s="1"/>
  <c r="M872" i="2" s="1"/>
  <c r="M918" i="2" s="1"/>
  <c r="T31" i="3"/>
  <c r="T32" i="3" s="1"/>
  <c r="T33" i="3" l="1"/>
</calcChain>
</file>

<file path=xl/comments1.xml><?xml version="1.0" encoding="utf-8"?>
<comments xmlns="http://schemas.openxmlformats.org/spreadsheetml/2006/main">
  <authors>
    <author>作成者</author>
  </authors>
  <commentList>
    <comment ref="O1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0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0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0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1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1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1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1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1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2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2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2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2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2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3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3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5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5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5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5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5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6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6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6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6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6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7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7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7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7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7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9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19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0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0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0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0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0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1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1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1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1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1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2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2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2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4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4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4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4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5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5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5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5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5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6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6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6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6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6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7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8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9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9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9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9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29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0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0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0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0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0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1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1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1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1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3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3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3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4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4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4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4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4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5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5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5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5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5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6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6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8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8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8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8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8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9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9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9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9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39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0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0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0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0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0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2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2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3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3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3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3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3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4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4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4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4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4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5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5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5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7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7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7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7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8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8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8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8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8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9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9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9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9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49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0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1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2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2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2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2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2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3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3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3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3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3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4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4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4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4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6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6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6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7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7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7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7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7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8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8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8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8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8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9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59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1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1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1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1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1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2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2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2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2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2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3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3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3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3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3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5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5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6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6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6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6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6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7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7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7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7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7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8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8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68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0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0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0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0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1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1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1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1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1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2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2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2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2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2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3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4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5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5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5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5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5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6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6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6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6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6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7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7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7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7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9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9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79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0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0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0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0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0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1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1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1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1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1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2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2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4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4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4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4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4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5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5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5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5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5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6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6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6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6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6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8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8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9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9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9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9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89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90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90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90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906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908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910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912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  <comment ref="O914" authorId="0" shapeId="0">
      <text>
        <r>
          <rPr>
            <sz val="8"/>
            <color indexed="81"/>
            <rFont val="ＭＳ ゴシック"/>
            <family val="3"/>
            <charset val="128"/>
          </rPr>
          <t>【一般振込】
当行の同一店宛→ 0
当行の他店宛　→ 1
他の銀行宛　　→ 2
【給与振込】
当行宛　　　　→ 3
他の銀行宛　　→ 4
【賞与振込】
当行宛　　　　→ 5
他の銀行宛　　→ 6</t>
        </r>
      </text>
    </comment>
  </commentList>
</comments>
</file>

<file path=xl/sharedStrings.xml><?xml version="1.0" encoding="utf-8"?>
<sst xmlns="http://schemas.openxmlformats.org/spreadsheetml/2006/main" count="1676" uniqueCount="195">
  <si>
    <t>電信扱い為替手数料一覧</t>
    <rPh sb="0" eb="2">
      <t>デンシン</t>
    </rPh>
    <rPh sb="2" eb="3">
      <t>アツカ</t>
    </rPh>
    <rPh sb="4" eb="6">
      <t>カワセ</t>
    </rPh>
    <rPh sb="6" eb="9">
      <t>テスウリョウ</t>
    </rPh>
    <rPh sb="9" eb="11">
      <t>イチラン</t>
    </rPh>
    <phoneticPr fontId="3"/>
  </si>
  <si>
    <t>銀行区分</t>
    <phoneticPr fontId="3"/>
  </si>
  <si>
    <t>銀行</t>
    <rPh sb="0" eb="2">
      <t>ギンコウ</t>
    </rPh>
    <phoneticPr fontId="3"/>
  </si>
  <si>
    <t>手数料区分</t>
  </si>
  <si>
    <t>区分</t>
    <rPh sb="0" eb="2">
      <t>クブン</t>
    </rPh>
    <phoneticPr fontId="3"/>
  </si>
  <si>
    <t>三万円未満</t>
    <rPh sb="0" eb="3">
      <t>サンマンエン</t>
    </rPh>
    <phoneticPr fontId="3"/>
  </si>
  <si>
    <t>三万円以上</t>
    <rPh sb="0" eb="3">
      <t>サンマンエン</t>
    </rPh>
    <phoneticPr fontId="3"/>
  </si>
  <si>
    <t>一般
振込</t>
    <rPh sb="0" eb="2">
      <t>イッパン</t>
    </rPh>
    <rPh sb="3" eb="5">
      <t>フリコミ</t>
    </rPh>
    <phoneticPr fontId="3"/>
  </si>
  <si>
    <t xml:space="preserve"> 福島銀行　同一店　宛</t>
    <rPh sb="1" eb="3">
      <t>フクシマ</t>
    </rPh>
    <rPh sb="3" eb="5">
      <t>ギンコウ</t>
    </rPh>
    <phoneticPr fontId="3"/>
  </si>
  <si>
    <t>a</t>
    <phoneticPr fontId="3"/>
  </si>
  <si>
    <t xml:space="preserve"> 福島銀行　他支店　宛</t>
    <rPh sb="1" eb="3">
      <t>フクシマ</t>
    </rPh>
    <rPh sb="3" eb="5">
      <t>ギンコウ</t>
    </rPh>
    <phoneticPr fontId="3"/>
  </si>
  <si>
    <t>b</t>
    <phoneticPr fontId="3"/>
  </si>
  <si>
    <t xml:space="preserve"> 他銀行　宛</t>
    <rPh sb="5" eb="6">
      <t>アテ</t>
    </rPh>
    <phoneticPr fontId="3"/>
  </si>
  <si>
    <t>c</t>
    <phoneticPr fontId="3"/>
  </si>
  <si>
    <t>h</t>
    <phoneticPr fontId="3"/>
  </si>
  <si>
    <t>給与
振込</t>
    <rPh sb="0" eb="2">
      <t>キュウヨ</t>
    </rPh>
    <rPh sb="3" eb="5">
      <t>フリコミ</t>
    </rPh>
    <phoneticPr fontId="3"/>
  </si>
  <si>
    <t xml:space="preserve"> 福島銀行　宛</t>
    <rPh sb="1" eb="3">
      <t>フクシマ</t>
    </rPh>
    <rPh sb="3" eb="5">
      <t>ギンコウ</t>
    </rPh>
    <rPh sb="6" eb="7">
      <t>アテ</t>
    </rPh>
    <phoneticPr fontId="3"/>
  </si>
  <si>
    <t>d</t>
    <phoneticPr fontId="3"/>
  </si>
  <si>
    <t>i</t>
    <phoneticPr fontId="3"/>
  </si>
  <si>
    <t xml:space="preserve"> 他銀行　宛</t>
    <rPh sb="1" eb="2">
      <t>タ</t>
    </rPh>
    <rPh sb="2" eb="4">
      <t>ギンコウ</t>
    </rPh>
    <rPh sb="5" eb="6">
      <t>アテ</t>
    </rPh>
    <phoneticPr fontId="3"/>
  </si>
  <si>
    <t>e</t>
    <phoneticPr fontId="3"/>
  </si>
  <si>
    <t>j</t>
    <phoneticPr fontId="3"/>
  </si>
  <si>
    <t>【 記入方法 】</t>
    <rPh sb="2" eb="4">
      <t>キニュウ</t>
    </rPh>
    <rPh sb="4" eb="6">
      <t>ホウホウ</t>
    </rPh>
    <phoneticPr fontId="3"/>
  </si>
  <si>
    <t>項目</t>
    <phoneticPr fontId="3"/>
  </si>
  <si>
    <t>記　入　方　法</t>
    <phoneticPr fontId="3"/>
  </si>
  <si>
    <t>（例）</t>
    <rPh sb="1" eb="2">
      <t>レイ</t>
    </rPh>
    <phoneticPr fontId="3"/>
  </si>
  <si>
    <t>入力項目</t>
    <rPh sb="0" eb="2">
      <t>ニュウリョク</t>
    </rPh>
    <rPh sb="2" eb="4">
      <t>コウモク</t>
    </rPh>
    <phoneticPr fontId="3"/>
  </si>
  <si>
    <t>１．銀行名</t>
    <phoneticPr fontId="3"/>
  </si>
  <si>
    <t>　原則 「漢字」</t>
    <rPh sb="1" eb="3">
      <t>ゲンソク</t>
    </rPh>
    <phoneticPr fontId="3"/>
  </si>
  <si>
    <t>福島</t>
    <rPh sb="0" eb="2">
      <t>フクシマ</t>
    </rPh>
    <phoneticPr fontId="3"/>
  </si>
  <si>
    <t>２．支店名</t>
    <rPh sb="2" eb="5">
      <t>シテンメイ</t>
    </rPh>
    <phoneticPr fontId="3"/>
  </si>
  <si>
    <t>　　　　〃</t>
    <phoneticPr fontId="3"/>
  </si>
  <si>
    <t>郡山</t>
    <rPh sb="0" eb="2">
      <t>コオリヤマ</t>
    </rPh>
    <phoneticPr fontId="3"/>
  </si>
  <si>
    <t>３．科目（預金の種類）</t>
    <rPh sb="2" eb="4">
      <t>カモク</t>
    </rPh>
    <rPh sb="5" eb="7">
      <t>ヨキン</t>
    </rPh>
    <rPh sb="8" eb="10">
      <t>シュルイ</t>
    </rPh>
    <phoneticPr fontId="3"/>
  </si>
  <si>
    <t>　原則「カタカナ」（全角）1文字</t>
    <rPh sb="1" eb="3">
      <t>ゲンソク</t>
    </rPh>
    <rPh sb="14" eb="16">
      <t>モジ</t>
    </rPh>
    <phoneticPr fontId="3"/>
  </si>
  <si>
    <t>フ</t>
    <phoneticPr fontId="3"/>
  </si>
  <si>
    <t>４．口座番号</t>
    <phoneticPr fontId="3"/>
  </si>
  <si>
    <t xml:space="preserve">  「数字」（半角）のみ</t>
    <phoneticPr fontId="3"/>
  </si>
  <si>
    <t>５．受取人名</t>
    <phoneticPr fontId="3"/>
  </si>
  <si>
    <t xml:space="preserve">  「カタカナ」（全角）以外禁止</t>
    <rPh sb="12" eb="14">
      <t>イガイ</t>
    </rPh>
    <rPh sb="14" eb="16">
      <t>キンシ</t>
    </rPh>
    <phoneticPr fontId="3"/>
  </si>
  <si>
    <t>６．金額</t>
    <phoneticPr fontId="3"/>
  </si>
  <si>
    <t xml:space="preserve">  「数字」（半角）のみ</t>
    <phoneticPr fontId="3"/>
  </si>
  <si>
    <t>手数料</t>
    <phoneticPr fontId="3"/>
  </si>
  <si>
    <t xml:space="preserve"> 「記入不要」（自動計算）</t>
    <rPh sb="2" eb="4">
      <t>キニュウ</t>
    </rPh>
    <rPh sb="4" eb="6">
      <t>フヨウ</t>
    </rPh>
    <rPh sb="8" eb="10">
      <t>ジドウ</t>
    </rPh>
    <rPh sb="10" eb="12">
      <t>ケイサン</t>
    </rPh>
    <phoneticPr fontId="3"/>
  </si>
  <si>
    <t>銀行区分</t>
    <rPh sb="0" eb="2">
      <t>ギンコウ</t>
    </rPh>
    <rPh sb="2" eb="4">
      <t>クブン</t>
    </rPh>
    <phoneticPr fontId="3"/>
  </si>
  <si>
    <t xml:space="preserve"> 福島銀行　同一店舗　宛</t>
    <rPh sb="1" eb="3">
      <t>フクシマ</t>
    </rPh>
    <rPh sb="3" eb="5">
      <t>ギンコウ</t>
    </rPh>
    <rPh sb="6" eb="8">
      <t>ドウイツ</t>
    </rPh>
    <rPh sb="8" eb="10">
      <t>テンポ</t>
    </rPh>
    <phoneticPr fontId="3"/>
  </si>
  <si>
    <t>「０」</t>
    <phoneticPr fontId="3"/>
  </si>
  <si>
    <t xml:space="preserve"> 福島銀行　他の支店　宛</t>
    <rPh sb="1" eb="3">
      <t>フクシマ</t>
    </rPh>
    <rPh sb="3" eb="5">
      <t>ギンコウ</t>
    </rPh>
    <phoneticPr fontId="3"/>
  </si>
  <si>
    <t>「１」</t>
    <phoneticPr fontId="3"/>
  </si>
  <si>
    <t xml:space="preserve"> 福島銀行以外の銀行　宛</t>
    <rPh sb="1" eb="3">
      <t>フクシマ</t>
    </rPh>
    <rPh sb="3" eb="5">
      <t>ギンコウ</t>
    </rPh>
    <rPh sb="5" eb="7">
      <t>イガイ</t>
    </rPh>
    <rPh sb="8" eb="10">
      <t>ギンコウ</t>
    </rPh>
    <phoneticPr fontId="3"/>
  </si>
  <si>
    <t>「２」</t>
    <phoneticPr fontId="3"/>
  </si>
  <si>
    <t xml:space="preserve"> 　福島銀行 宛</t>
    <rPh sb="2" eb="4">
      <t>フクシマ</t>
    </rPh>
    <rPh sb="4" eb="6">
      <t>ギンコウ</t>
    </rPh>
    <rPh sb="7" eb="8">
      <t>アテ</t>
    </rPh>
    <phoneticPr fontId="3"/>
  </si>
  <si>
    <t xml:space="preserve"> 　他銀行　宛</t>
    <rPh sb="2" eb="3">
      <t>タ</t>
    </rPh>
    <rPh sb="3" eb="5">
      <t>ギンコウ</t>
    </rPh>
    <rPh sb="6" eb="7">
      <t>アテ</t>
    </rPh>
    <phoneticPr fontId="3"/>
  </si>
  <si>
    <t>福島　タロウ</t>
    <rPh sb="0" eb="2">
      <t>フクシマ</t>
    </rPh>
    <phoneticPr fontId="3"/>
  </si>
  <si>
    <t>ページ　1</t>
    <phoneticPr fontId="3"/>
  </si>
  <si>
    <t>ご依頼日</t>
    <phoneticPr fontId="3"/>
  </si>
  <si>
    <t>受取人が手数料を負担する場合「１」を入力</t>
    <rPh sb="0" eb="2">
      <t>ウケトリ</t>
    </rPh>
    <rPh sb="2" eb="3">
      <t>ニン</t>
    </rPh>
    <phoneticPr fontId="3"/>
  </si>
  <si>
    <t xml:space="preserve"> 　振込種類</t>
  </si>
  <si>
    <t>会社名</t>
    <rPh sb="0" eb="2">
      <t>カイシャ</t>
    </rPh>
    <rPh sb="2" eb="3">
      <t>メイ</t>
    </rPh>
    <phoneticPr fontId="3"/>
  </si>
  <si>
    <t>振込指定日</t>
  </si>
  <si>
    <t xml:space="preserve"> 担当者名</t>
    <rPh sb="1" eb="4">
      <t>タントウシャ</t>
    </rPh>
    <rPh sb="4" eb="5">
      <t>メイ</t>
    </rPh>
    <phoneticPr fontId="3"/>
  </si>
  <si>
    <t>電話番号</t>
    <phoneticPr fontId="3"/>
  </si>
  <si>
    <t>科目</t>
    <rPh sb="0" eb="2">
      <t>カモク</t>
    </rPh>
    <phoneticPr fontId="3"/>
  </si>
  <si>
    <t>口 座 番 号</t>
    <phoneticPr fontId="3"/>
  </si>
  <si>
    <t>受　  　　　取 　　 　　人　　　 　　名</t>
    <phoneticPr fontId="3"/>
  </si>
  <si>
    <t>　金　　　　　　　額</t>
    <phoneticPr fontId="3"/>
  </si>
  <si>
    <t xml:space="preserve"> 手数料　円</t>
    <rPh sb="5" eb="6">
      <t>エン</t>
    </rPh>
    <phoneticPr fontId="3"/>
  </si>
  <si>
    <t>銀行</t>
  </si>
  <si>
    <t>手数料</t>
    <rPh sb="0" eb="3">
      <t>テスウリョウ</t>
    </rPh>
    <phoneticPr fontId="3"/>
  </si>
  <si>
    <t>支　  　店　　  名</t>
    <phoneticPr fontId="3"/>
  </si>
  <si>
    <t>目</t>
  </si>
  <si>
    <t>（　カ　タ　カ　ナ　で　記　入　）</t>
    <phoneticPr fontId="3"/>
  </si>
  <si>
    <t>　　　　　　　　　　円</t>
    <rPh sb="10" eb="11">
      <t>エン</t>
    </rPh>
    <phoneticPr fontId="3"/>
  </si>
  <si>
    <t>区分</t>
  </si>
  <si>
    <t>負担区分</t>
    <rPh sb="0" eb="2">
      <t>フタン</t>
    </rPh>
    <phoneticPr fontId="3"/>
  </si>
  <si>
    <t>件</t>
  </si>
  <si>
    <t>小計</t>
    <rPh sb="0" eb="2">
      <t>ショウケイ</t>
    </rPh>
    <phoneticPr fontId="3"/>
  </si>
  <si>
    <t>　普　 通 　預　 金　</t>
  </si>
  <si>
    <t>フ</t>
    <phoneticPr fontId="3"/>
  </si>
  <si>
    <t>　当 　座　 預　 金</t>
  </si>
  <si>
    <t>ト</t>
  </si>
  <si>
    <t>合計</t>
    <rPh sb="0" eb="2">
      <t>ゴウケイ</t>
    </rPh>
    <phoneticPr fontId="3"/>
  </si>
  <si>
    <t>ページ　2</t>
    <phoneticPr fontId="3"/>
  </si>
  <si>
    <t>電話番号</t>
    <phoneticPr fontId="3"/>
  </si>
  <si>
    <t>受　  　　　取 　　 　　人　　　 　　名</t>
    <phoneticPr fontId="3"/>
  </si>
  <si>
    <t>　金　　　　　　　額</t>
    <phoneticPr fontId="3"/>
  </si>
  <si>
    <t>支　  　店　　  名</t>
    <phoneticPr fontId="3"/>
  </si>
  <si>
    <t>（　カ　タ　カ　ナ　記　入　）</t>
  </si>
  <si>
    <t>ページ　3</t>
    <phoneticPr fontId="3"/>
  </si>
  <si>
    <t>ご依頼日</t>
    <phoneticPr fontId="3"/>
  </si>
  <si>
    <t>電話番号</t>
    <phoneticPr fontId="3"/>
  </si>
  <si>
    <t>　金　　　　　　　額</t>
    <phoneticPr fontId="3"/>
  </si>
  <si>
    <t>支　  　店　　  名</t>
    <phoneticPr fontId="3"/>
  </si>
  <si>
    <t>ページ　4</t>
    <phoneticPr fontId="3"/>
  </si>
  <si>
    <t>電話番号</t>
    <phoneticPr fontId="3"/>
  </si>
  <si>
    <t>口 座 番 号</t>
    <phoneticPr fontId="3"/>
  </si>
  <si>
    <t>受　  　　　取 　　 　　人　　　 　　名</t>
    <phoneticPr fontId="3"/>
  </si>
  <si>
    <t>　金　　　　　　　額</t>
    <phoneticPr fontId="3"/>
  </si>
  <si>
    <t>支　  　店　　  名</t>
    <phoneticPr fontId="3"/>
  </si>
  <si>
    <t>ページ　5</t>
    <phoneticPr fontId="3"/>
  </si>
  <si>
    <t>ページ　6</t>
    <phoneticPr fontId="3"/>
  </si>
  <si>
    <t>福島銀行</t>
    <rPh sb="0" eb="2">
      <t>フクシマ</t>
    </rPh>
    <rPh sb="2" eb="4">
      <t>ギンコウ</t>
    </rPh>
    <phoneticPr fontId="3"/>
  </si>
  <si>
    <t>ご依頼人</t>
    <rPh sb="1" eb="4">
      <t>イライニン</t>
    </rPh>
    <phoneticPr fontId="3"/>
  </si>
  <si>
    <t>お客様　→　銀行</t>
    <rPh sb="1" eb="2">
      <t>キャク</t>
    </rPh>
    <rPh sb="2" eb="3">
      <t>サマ</t>
    </rPh>
    <rPh sb="6" eb="8">
      <t>ギンコウ</t>
    </rPh>
    <phoneticPr fontId="3"/>
  </si>
  <si>
    <t>振込種類</t>
    <phoneticPr fontId="3"/>
  </si>
  <si>
    <t>　金　　　　　　　額</t>
    <phoneticPr fontId="3"/>
  </si>
  <si>
    <t>件数</t>
    <rPh sb="0" eb="2">
      <t>ケンスウ</t>
    </rPh>
    <phoneticPr fontId="3"/>
  </si>
  <si>
    <t>金額</t>
    <rPh sb="0" eb="2">
      <t>キンガク</t>
    </rPh>
    <phoneticPr fontId="3"/>
  </si>
  <si>
    <t>同一店</t>
    <rPh sb="0" eb="2">
      <t>ドウイツ</t>
    </rPh>
    <rPh sb="2" eb="3">
      <t>テン</t>
    </rPh>
    <phoneticPr fontId="3"/>
  </si>
  <si>
    <r>
      <t xml:space="preserve"> 3</t>
    </r>
    <r>
      <rPr>
        <sz val="12"/>
        <rFont val="ＭＳ Ｐゴシック"/>
        <family val="3"/>
        <charset val="128"/>
      </rPr>
      <t>万円以上</t>
    </r>
    <rPh sb="2" eb="4">
      <t>マンエン</t>
    </rPh>
    <rPh sb="4" eb="6">
      <t>イジョウ</t>
    </rPh>
    <phoneticPr fontId="3"/>
  </si>
  <si>
    <t>件</t>
    <rPh sb="0" eb="1">
      <t>ケン</t>
    </rPh>
    <phoneticPr fontId="3"/>
  </si>
  <si>
    <t>円</t>
    <rPh sb="0" eb="1">
      <t>エン</t>
    </rPh>
    <phoneticPr fontId="3"/>
  </si>
  <si>
    <r>
      <t xml:space="preserve"> 3</t>
    </r>
    <r>
      <rPr>
        <sz val="12"/>
        <rFont val="ＭＳ Ｐゴシック"/>
        <family val="3"/>
        <charset val="128"/>
      </rPr>
      <t>万円未満</t>
    </r>
    <rPh sb="2" eb="4">
      <t>マンエン</t>
    </rPh>
    <rPh sb="4" eb="6">
      <t>ミマン</t>
    </rPh>
    <phoneticPr fontId="3"/>
  </si>
  <si>
    <t>本支店</t>
    <rPh sb="0" eb="3">
      <t>ホンシテン</t>
    </rPh>
    <phoneticPr fontId="3"/>
  </si>
  <si>
    <t>他行</t>
    <rPh sb="0" eb="2">
      <t>タコウ</t>
    </rPh>
    <phoneticPr fontId="3"/>
  </si>
  <si>
    <t>給振</t>
    <rPh sb="0" eb="1">
      <t>キュウ</t>
    </rPh>
    <rPh sb="1" eb="2">
      <t>オサム</t>
    </rPh>
    <phoneticPr fontId="3"/>
  </si>
  <si>
    <r>
      <t xml:space="preserve"> </t>
    </r>
    <r>
      <rPr>
        <sz val="12"/>
        <rFont val="ＭＳ Ｐゴシック"/>
        <family val="3"/>
        <charset val="128"/>
      </rPr>
      <t>当行</t>
    </r>
    <rPh sb="1" eb="3">
      <t>トウコウ</t>
    </rPh>
    <phoneticPr fontId="3"/>
  </si>
  <si>
    <r>
      <t xml:space="preserve"> </t>
    </r>
    <r>
      <rPr>
        <sz val="12"/>
        <rFont val="ＭＳ Ｐゴシック"/>
        <family val="3"/>
        <charset val="128"/>
      </rPr>
      <t>当行以外</t>
    </r>
    <rPh sb="1" eb="3">
      <t>トウコウ</t>
    </rPh>
    <rPh sb="3" eb="5">
      <t>イガイ</t>
    </rPh>
    <phoneticPr fontId="3"/>
  </si>
  <si>
    <t>※本表を窓口にお持ち願います。</t>
    <rPh sb="1" eb="2">
      <t>ホン</t>
    </rPh>
    <rPh sb="2" eb="3">
      <t>ヒョウ</t>
    </rPh>
    <rPh sb="4" eb="6">
      <t>マドグチ</t>
    </rPh>
    <rPh sb="8" eb="9">
      <t>モ</t>
    </rPh>
    <rPh sb="10" eb="11">
      <t>ネガ</t>
    </rPh>
    <phoneticPr fontId="3"/>
  </si>
  <si>
    <t>振込種類</t>
    <phoneticPr fontId="3"/>
  </si>
  <si>
    <t>支　  　店　　  名</t>
    <phoneticPr fontId="3"/>
  </si>
  <si>
    <t>振込種類</t>
    <phoneticPr fontId="3"/>
  </si>
  <si>
    <t>支　  　店　　  名</t>
    <phoneticPr fontId="3"/>
  </si>
  <si>
    <t>電話番号</t>
    <phoneticPr fontId="3"/>
  </si>
  <si>
    <t>福島銀行</t>
    <rPh sb="2" eb="4">
      <t>ギンコウ</t>
    </rPh>
    <phoneticPr fontId="3"/>
  </si>
  <si>
    <t xml:space="preserve"> 給与振込の場合</t>
  </si>
  <si>
    <t>「３」</t>
  </si>
  <si>
    <t>「４」</t>
  </si>
  <si>
    <t>賞与振込の場合</t>
    <rPh sb="0" eb="2">
      <t>ショウヨ</t>
    </rPh>
    <phoneticPr fontId="3"/>
  </si>
  <si>
    <t>「５」</t>
    <phoneticPr fontId="3"/>
  </si>
  <si>
    <t>「６」</t>
    <phoneticPr fontId="3"/>
  </si>
  <si>
    <t>賞与
振込</t>
    <rPh sb="0" eb="2">
      <t>ショウヨ</t>
    </rPh>
    <rPh sb="3" eb="5">
      <t>フリコミ</t>
    </rPh>
    <phoneticPr fontId="3"/>
  </si>
  <si>
    <t>賞振</t>
    <rPh sb="0" eb="1">
      <t>ショウ</t>
    </rPh>
    <rPh sb="1" eb="2">
      <t>オサム</t>
    </rPh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</si>
  <si>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</si>
  <si>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</si>
  <si>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</si>
  <si>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</si>
  <si>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f</t>
    <phoneticPr fontId="3"/>
  </si>
  <si>
    <t>g</t>
    <phoneticPr fontId="3"/>
  </si>
  <si>
    <t>給与：3、賞与：4</t>
    <rPh sb="5" eb="7">
      <t>ショウヨ</t>
    </rPh>
    <phoneticPr fontId="3"/>
  </si>
  <si>
    <t>振込：1、先振：2</t>
    <rPh sb="0" eb="2">
      <t>フリコミ</t>
    </rPh>
    <rPh sb="5" eb="6">
      <t>サキ</t>
    </rPh>
    <rPh sb="6" eb="7">
      <t>シン</t>
    </rPh>
    <phoneticPr fontId="3"/>
  </si>
  <si>
    <t>振 込 依 頼 書</t>
    <phoneticPr fontId="2"/>
  </si>
  <si>
    <t>　　　　　　振 込 依 頼 書</t>
    <phoneticPr fontId="2"/>
  </si>
  <si>
    <t>福島銀行をご利用いただきましてありがとうございます。</t>
    <rPh sb="0" eb="2">
      <t>フクシマ</t>
    </rPh>
    <rPh sb="2" eb="4">
      <t>ギンコウ</t>
    </rPh>
    <rPh sb="6" eb="8">
      <t>リヨウ</t>
    </rPh>
    <phoneticPr fontId="2"/>
  </si>
  <si>
    <t>○お振込み先には、お受取人名等をカナ文字にて送信いたします。</t>
    <rPh sb="2" eb="4">
      <t>フリコ</t>
    </rPh>
    <rPh sb="5" eb="6">
      <t>サキ</t>
    </rPh>
    <rPh sb="10" eb="12">
      <t>ウケトリ</t>
    </rPh>
    <rPh sb="12" eb="13">
      <t>ニン</t>
    </rPh>
    <rPh sb="13" eb="14">
      <t>メイ</t>
    </rPh>
    <rPh sb="14" eb="15">
      <t>トウ</t>
    </rPh>
    <rPh sb="18" eb="20">
      <t>モジ</t>
    </rPh>
    <rPh sb="22" eb="24">
      <t>ソウシン</t>
    </rPh>
    <phoneticPr fontId="2"/>
  </si>
  <si>
    <t>○振込依頼書に記載相違等があった場合には、照会等のため振込が遅延</t>
    <rPh sb="1" eb="3">
      <t>フリコミ</t>
    </rPh>
    <rPh sb="3" eb="6">
      <t>イライショ</t>
    </rPh>
    <rPh sb="7" eb="9">
      <t>キサイ</t>
    </rPh>
    <rPh sb="9" eb="11">
      <t>ソウイ</t>
    </rPh>
    <rPh sb="11" eb="12">
      <t>トウ</t>
    </rPh>
    <rPh sb="16" eb="18">
      <t>バアイ</t>
    </rPh>
    <rPh sb="21" eb="23">
      <t>ショウカイ</t>
    </rPh>
    <rPh sb="23" eb="24">
      <t>トウ</t>
    </rPh>
    <rPh sb="27" eb="29">
      <t>フリコミ</t>
    </rPh>
    <rPh sb="30" eb="32">
      <t>チエン</t>
    </rPh>
    <phoneticPr fontId="2"/>
  </si>
  <si>
    <t>　または入金できないことがあります。</t>
    <rPh sb="4" eb="6">
      <t>ニュウキン</t>
    </rPh>
    <phoneticPr fontId="2"/>
  </si>
  <si>
    <t>　場合がありますのでご了承ください。</t>
    <rPh sb="1" eb="3">
      <t>バアイ</t>
    </rPh>
    <rPh sb="11" eb="13">
      <t>リョウショウ</t>
    </rPh>
    <phoneticPr fontId="2"/>
  </si>
  <si>
    <t>　もありますのでご了承ください。</t>
    <rPh sb="9" eb="11">
      <t>リョウショウ</t>
    </rPh>
    <phoneticPr fontId="2"/>
  </si>
  <si>
    <t>印　　　紙
１７号文書</t>
    <rPh sb="0" eb="1">
      <t>イン</t>
    </rPh>
    <rPh sb="4" eb="5">
      <t>カミ</t>
    </rPh>
    <rPh sb="9" eb="10">
      <t>ゴウ</t>
    </rPh>
    <rPh sb="10" eb="12">
      <t>ブンショ</t>
    </rPh>
    <phoneticPr fontId="2"/>
  </si>
  <si>
    <t>株式会社　福島銀行</t>
    <rPh sb="0" eb="2">
      <t>カブシキ</t>
    </rPh>
    <rPh sb="2" eb="4">
      <t>カイシャ</t>
    </rPh>
    <rPh sb="5" eb="7">
      <t>フクシマ</t>
    </rPh>
    <rPh sb="7" eb="9">
      <t>ギンコウ</t>
    </rPh>
    <phoneticPr fontId="2"/>
  </si>
  <si>
    <t>（印紙不要）○振込金受取書（含手数料）５万円未満</t>
    <rPh sb="1" eb="3">
      <t>インシ</t>
    </rPh>
    <rPh sb="3" eb="5">
      <t>フヨウ</t>
    </rPh>
    <rPh sb="7" eb="9">
      <t>フリコミ</t>
    </rPh>
    <rPh sb="9" eb="10">
      <t>キン</t>
    </rPh>
    <rPh sb="10" eb="13">
      <t>ウケトリショ</t>
    </rPh>
    <rPh sb="14" eb="15">
      <t>フク</t>
    </rPh>
    <rPh sb="15" eb="18">
      <t>テスウリョウ</t>
    </rPh>
    <rPh sb="20" eb="22">
      <t>マンエン</t>
    </rPh>
    <rPh sb="22" eb="24">
      <t>ミマン</t>
    </rPh>
    <phoneticPr fontId="2"/>
  </si>
  <si>
    <t>（税抜金額）</t>
    <rPh sb="1" eb="2">
      <t>ゼイ</t>
    </rPh>
    <rPh sb="2" eb="3">
      <t>ヌ</t>
    </rPh>
    <rPh sb="3" eb="5">
      <t>キンガク</t>
    </rPh>
    <phoneticPr fontId="2"/>
  </si>
  <si>
    <t>（後納の場合）</t>
    <rPh sb="1" eb="3">
      <t>コウノウ</t>
    </rPh>
    <rPh sb="4" eb="6">
      <t>バアイ</t>
    </rPh>
    <phoneticPr fontId="3"/>
  </si>
  <si>
    <t>□</t>
    <phoneticPr fontId="2"/>
  </si>
  <si>
    <t>□</t>
    <phoneticPr fontId="2"/>
  </si>
  <si>
    <t>または預金口座振替書</t>
    <rPh sb="3" eb="5">
      <t>ヨキン</t>
    </rPh>
    <rPh sb="5" eb="7">
      <t>コウザ</t>
    </rPh>
    <rPh sb="7" eb="9">
      <t>フリカエ</t>
    </rPh>
    <rPh sb="9" eb="10">
      <t>ショ</t>
    </rPh>
    <phoneticPr fontId="2"/>
  </si>
  <si>
    <t>　振込金受取書（兼振込手数料領収書）</t>
    <rPh sb="1" eb="3">
      <t>フリコミ</t>
    </rPh>
    <rPh sb="3" eb="4">
      <t>キン</t>
    </rPh>
    <rPh sb="4" eb="7">
      <t>ウケトリショ</t>
    </rPh>
    <rPh sb="8" eb="9">
      <t>ケン</t>
    </rPh>
    <rPh sb="9" eb="11">
      <t>フリコミ</t>
    </rPh>
    <rPh sb="11" eb="14">
      <t>テスウリョウ</t>
    </rPh>
    <rPh sb="14" eb="17">
      <t>リョウシュウショ</t>
    </rPh>
    <phoneticPr fontId="3"/>
  </si>
  <si>
    <t>　　　　　　　　○振込受付書としての使用</t>
    <rPh sb="9" eb="11">
      <t>フリコミ</t>
    </rPh>
    <rPh sb="11" eb="13">
      <t>ウケツケ</t>
    </rPh>
    <rPh sb="13" eb="14">
      <t>ショ</t>
    </rPh>
    <rPh sb="18" eb="20">
      <t>シヨウ</t>
    </rPh>
    <phoneticPr fontId="2"/>
  </si>
  <si>
    <t>○振込受付時間終了間際のお振込は、本日中にお受取人口座に入金されない</t>
    <rPh sb="1" eb="3">
      <t>フリコミ</t>
    </rPh>
    <rPh sb="3" eb="5">
      <t>ウケツケ</t>
    </rPh>
    <rPh sb="5" eb="7">
      <t>ジカン</t>
    </rPh>
    <rPh sb="7" eb="9">
      <t>シュウリョウ</t>
    </rPh>
    <rPh sb="9" eb="11">
      <t>マギワ</t>
    </rPh>
    <rPh sb="13" eb="15">
      <t>フリコ</t>
    </rPh>
    <rPh sb="17" eb="20">
      <t>ホンジツチュウ</t>
    </rPh>
    <rPh sb="22" eb="24">
      <t>ウケトリ</t>
    </rPh>
    <rPh sb="24" eb="25">
      <t>ニン</t>
    </rPh>
    <rPh sb="25" eb="27">
      <t>コウザ</t>
    </rPh>
    <rPh sb="28" eb="30">
      <t>ニュウキン</t>
    </rPh>
    <phoneticPr fontId="2"/>
  </si>
  <si>
    <t>○通信機器、回線の障害等やむを得ない事由により振込が遅延すること</t>
    <rPh sb="1" eb="3">
      <t>ツウシン</t>
    </rPh>
    <rPh sb="3" eb="5">
      <t>キキ</t>
    </rPh>
    <rPh sb="6" eb="8">
      <t>カイセン</t>
    </rPh>
    <rPh sb="9" eb="11">
      <t>ショウガイ</t>
    </rPh>
    <rPh sb="11" eb="12">
      <t>トウ</t>
    </rPh>
    <rPh sb="15" eb="16">
      <t>エ</t>
    </rPh>
    <rPh sb="18" eb="20">
      <t>ジユウ</t>
    </rPh>
    <rPh sb="23" eb="25">
      <t>フリコミ</t>
    </rPh>
    <rPh sb="26" eb="28">
      <t>チエン</t>
    </rPh>
    <phoneticPr fontId="2"/>
  </si>
  <si>
    <t>即納時合計</t>
    <rPh sb="0" eb="2">
      <t>ソクノウ</t>
    </rPh>
    <rPh sb="2" eb="3">
      <t>ジ</t>
    </rPh>
    <rPh sb="3" eb="5">
      <t>ゴウケイ</t>
    </rPh>
    <phoneticPr fontId="3"/>
  </si>
  <si>
    <t>預金口座払戻請求書</t>
    <rPh sb="0" eb="2">
      <t>ヨキン</t>
    </rPh>
    <rPh sb="2" eb="4">
      <t>コウザ</t>
    </rPh>
    <rPh sb="4" eb="5">
      <t>ハラ</t>
    </rPh>
    <rPh sb="5" eb="6">
      <t>モド</t>
    </rPh>
    <rPh sb="6" eb="9">
      <t>セイキュウショ</t>
    </rPh>
    <phoneticPr fontId="2"/>
  </si>
  <si>
    <r>
      <rPr>
        <sz val="10"/>
        <rFont val="ＭＳ Ｐゴシック"/>
        <family val="3"/>
        <charset val="128"/>
      </rPr>
      <t>による</t>
    </r>
    <r>
      <rPr>
        <sz val="12"/>
        <rFont val="ＭＳ Ｐゴシック"/>
        <family val="3"/>
        <charset val="128"/>
      </rPr>
      <t>振込受付書（兼振込手数料領収書）</t>
    </r>
    <rPh sb="3" eb="5">
      <t>フリコミ</t>
    </rPh>
    <rPh sb="5" eb="7">
      <t>ウケツケ</t>
    </rPh>
    <rPh sb="7" eb="8">
      <t>ショ</t>
    </rPh>
    <rPh sb="9" eb="10">
      <t>ケン</t>
    </rPh>
    <rPh sb="10" eb="12">
      <t>フリコミ</t>
    </rPh>
    <rPh sb="12" eb="15">
      <t>テスウリョウ</t>
    </rPh>
    <rPh sb="15" eb="18">
      <t>リョウシュウショ</t>
    </rPh>
    <phoneticPr fontId="2"/>
  </si>
  <si>
    <t>お客様　→　銀行　→　お客様</t>
    <rPh sb="1" eb="3">
      <t>キャクサマ</t>
    </rPh>
    <rPh sb="6" eb="8">
      <t>ギンコウ</t>
    </rPh>
    <rPh sb="12" eb="14">
      <t>キャクサマ</t>
    </rPh>
    <phoneticPr fontId="3"/>
  </si>
  <si>
    <t>　貯　 蓄　 預　 金</t>
    <rPh sb="1" eb="2">
      <t>チョ</t>
    </rPh>
    <rPh sb="4" eb="5">
      <t>チク</t>
    </rPh>
    <phoneticPr fontId="2"/>
  </si>
  <si>
    <t>　　そ　　の　　他</t>
    <rPh sb="8" eb="9">
      <t>タ</t>
    </rPh>
    <phoneticPr fontId="2"/>
  </si>
  <si>
    <t>チ</t>
    <phoneticPr fontId="2"/>
  </si>
  <si>
    <t>ソ</t>
    <phoneticPr fontId="2"/>
  </si>
  <si>
    <t>(消費税含）</t>
    <rPh sb="1" eb="4">
      <t>ショウヒゼイ</t>
    </rPh>
    <rPh sb="4" eb="5">
      <t>フク</t>
    </rPh>
    <phoneticPr fontId="3"/>
  </si>
  <si>
    <t>振込金額・手数料明細表</t>
    <rPh sb="0" eb="2">
      <t>フリコミ</t>
    </rPh>
    <rPh sb="2" eb="4">
      <t>キンガク</t>
    </rPh>
    <rPh sb="5" eb="8">
      <t>テスウリョウ</t>
    </rPh>
    <rPh sb="8" eb="10">
      <t>メイサイ</t>
    </rPh>
    <rPh sb="10" eb="11">
      <t>ヒョウ</t>
    </rPh>
    <phoneticPr fontId="3"/>
  </si>
  <si>
    <t>お振込金額合計</t>
    <rPh sb="1" eb="3">
      <t>フリコ</t>
    </rPh>
    <rPh sb="3" eb="5">
      <t>キンガク</t>
    </rPh>
    <rPh sb="5" eb="7">
      <t>ゴウケイ</t>
    </rPh>
    <phoneticPr fontId="3"/>
  </si>
  <si>
    <t>お振込手数料合計</t>
    <rPh sb="1" eb="3">
      <t>フリコミ</t>
    </rPh>
    <rPh sb="3" eb="6">
      <t>テスウリョウ</t>
    </rPh>
    <rPh sb="6" eb="8">
      <t>ゴウケイ</t>
    </rPh>
    <phoneticPr fontId="3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</si>
  <si>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3"/>
  </si>
  <si>
    <t>お客様番号</t>
    <rPh sb="1" eb="3">
      <t>キャクサマ</t>
    </rPh>
    <rPh sb="3" eb="5">
      <t>バンゴウ</t>
    </rPh>
    <phoneticPr fontId="3"/>
  </si>
  <si>
    <t>依頼人名</t>
    <rPh sb="0" eb="3">
      <t>イライニン</t>
    </rPh>
    <rPh sb="3" eb="4">
      <t>メイ</t>
    </rPh>
    <phoneticPr fontId="3"/>
  </si>
  <si>
    <t>依頼人名カナ</t>
    <rPh sb="0" eb="3">
      <t>イライニン</t>
    </rPh>
    <rPh sb="3" eb="4">
      <t>メイ</t>
    </rPh>
    <phoneticPr fontId="3"/>
  </si>
  <si>
    <t>御中</t>
    <rPh sb="0" eb="2">
      <t>オンチュウ</t>
    </rPh>
    <phoneticPr fontId="3"/>
  </si>
  <si>
    <t>（ □即納 ・ □後納 ）</t>
    <rPh sb="3" eb="5">
      <t>ソクノウ</t>
    </rPh>
    <rPh sb="9" eb="11">
      <t>コウノウ</t>
    </rPh>
    <phoneticPr fontId="2"/>
  </si>
  <si>
    <t>ページ　7</t>
    <phoneticPr fontId="3"/>
  </si>
  <si>
    <t>ページ　8</t>
    <phoneticPr fontId="3"/>
  </si>
  <si>
    <t>ページ　9</t>
    <phoneticPr fontId="3"/>
  </si>
  <si>
    <t>ページ 10</t>
    <phoneticPr fontId="3"/>
  </si>
  <si>
    <t>ページ 11</t>
    <phoneticPr fontId="3"/>
  </si>
  <si>
    <t>ページ 12</t>
    <phoneticPr fontId="3"/>
  </si>
  <si>
    <t>ページ 13</t>
    <phoneticPr fontId="3"/>
  </si>
  <si>
    <t>ページ 14</t>
    <phoneticPr fontId="3"/>
  </si>
  <si>
    <t>ページ 15</t>
    <phoneticPr fontId="3"/>
  </si>
  <si>
    <t>ページ 16</t>
    <phoneticPr fontId="3"/>
  </si>
  <si>
    <t>ページ 17</t>
    <phoneticPr fontId="3"/>
  </si>
  <si>
    <t>ページ 18</t>
    <phoneticPr fontId="3"/>
  </si>
  <si>
    <t>ページ 19</t>
    <phoneticPr fontId="3"/>
  </si>
  <si>
    <t>ページ 20</t>
    <phoneticPr fontId="3"/>
  </si>
  <si>
    <t>端末印字欄</t>
    <rPh sb="0" eb="2">
      <t>タンマツ</t>
    </rPh>
    <rPh sb="2" eb="4">
      <t>インジ</t>
    </rPh>
    <rPh sb="4" eb="5">
      <t>ラン</t>
    </rPh>
    <phoneticPr fontId="2"/>
  </si>
  <si>
    <t>ご依頼日</t>
    <rPh sb="1" eb="3">
      <t>イライ</t>
    </rPh>
    <rPh sb="3" eb="4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</si>
</sst>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0_);[Red]\(0\)"/>
    <numFmt numFmtId="178" formatCode="[$-411]ggge&quot;年&quot;m&quot;月&quot;d&quot;日&quot;;@"/>
    <numFmt numFmtId="179" formatCode="#,##0_);[Red]\(#,##0\)"/>
    <numFmt numFmtId="180" formatCode="yyyy&quot;年&quot;m&quot;月&quot;;@"/>
    <numFmt numFmtId="181" formatCode="#,##0;&quot;▲ &quot;#,##0"/>
  </numFmts>
  <fonts count="34"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6"/>
      <name val="ＭＳ Ｐゴシック"/>
      <family val="3"/>
      <charset val="128"/>
    </font>
    <font>
      <sz val="12"/>
      <color indexed="45"/>
      <name val="ＭＳ Ｐゴシック"/>
      <family val="3"/>
      <charset val="128"/>
    </font>
    <font>
      <sz val="12"/>
      <color indexed="43"/>
      <name val="ＭＳ Ｐゴシック"/>
      <family val="3"/>
      <charset val="128"/>
    </font>
    <font>
      <sz val="12"/>
      <color indexed="44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3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OCRB"/>
      <family val="3"/>
    </font>
    <font>
      <u/>
      <sz val="11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2"/>
      <name val="OCRB"/>
      <family val="3"/>
    </font>
    <font>
      <u/>
      <sz val="12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name val="Courier New"/>
      <family val="3"/>
    </font>
    <font>
      <sz val="8"/>
      <color indexed="8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6"/>
      <color rgb="FFFF0000"/>
      <name val="HGPｺﾞｼｯｸE"/>
      <family val="3"/>
      <charset val="128"/>
    </font>
    <font>
      <sz val="12"/>
      <color theme="0" tint="-0.499984740745262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Alignment="1" applyProtection="1"/>
    <xf numFmtId="0" fontId="0" fillId="0" borderId="0" xfId="0" applyAlignment="1"/>
    <xf numFmtId="0" fontId="1" fillId="4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176" fontId="1" fillId="4" borderId="1" xfId="0" applyNumberFormat="1" applyFont="1" applyFill="1" applyBorder="1" applyAlignment="1" applyProtection="1">
      <alignment horizontal="centerContinuous" vertical="center"/>
    </xf>
    <xf numFmtId="176" fontId="1" fillId="4" borderId="6" xfId="0" applyNumberFormat="1" applyFont="1" applyFill="1" applyBorder="1" applyAlignment="1" applyProtection="1">
      <alignment horizontal="centerContinuous" vertical="center"/>
    </xf>
    <xf numFmtId="176" fontId="1" fillId="4" borderId="2" xfId="0" applyNumberFormat="1" applyFont="1" applyFill="1" applyBorder="1" applyAlignment="1" applyProtection="1">
      <alignment horizontal="centerContinuous" vertical="center"/>
    </xf>
    <xf numFmtId="0" fontId="1" fillId="4" borderId="7" xfId="0" applyNumberFormat="1" applyFont="1" applyFill="1" applyBorder="1" applyAlignment="1" applyProtection="1">
      <alignment vertical="center"/>
    </xf>
    <xf numFmtId="0" fontId="1" fillId="2" borderId="8" xfId="0" applyNumberFormat="1" applyFont="1" applyFill="1" applyBorder="1" applyAlignment="1" applyProtection="1">
      <alignment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vertical="center"/>
    </xf>
    <xf numFmtId="0" fontId="1" fillId="6" borderId="9" xfId="0" applyNumberFormat="1" applyFont="1" applyFill="1" applyBorder="1" applyAlignment="1" applyProtection="1">
      <alignment horizontal="center" vertical="center"/>
    </xf>
    <xf numFmtId="0" fontId="1" fillId="7" borderId="1" xfId="0" applyNumberFormat="1" applyFont="1" applyFill="1" applyBorder="1" applyAlignment="1" applyProtection="1">
      <alignment vertical="center"/>
    </xf>
    <xf numFmtId="0" fontId="1" fillId="7" borderId="9" xfId="0" applyNumberFormat="1" applyFont="1" applyFill="1" applyBorder="1" applyAlignment="1" applyProtection="1">
      <alignment horizontal="center" vertical="center"/>
    </xf>
    <xf numFmtId="0" fontId="1" fillId="7" borderId="8" xfId="0" applyNumberFormat="1" applyFont="1" applyFill="1" applyBorder="1" applyAlignment="1" applyProtection="1">
      <alignment vertical="center"/>
    </xf>
    <xf numFmtId="0" fontId="1" fillId="7" borderId="7" xfId="0" applyNumberFormat="1" applyFont="1" applyFill="1" applyBorder="1" applyAlignment="1" applyProtection="1">
      <alignment horizontal="center" vertical="center"/>
    </xf>
    <xf numFmtId="0" fontId="1" fillId="9" borderId="1" xfId="0" applyNumberFormat="1" applyFont="1" applyFill="1" applyBorder="1" applyAlignment="1" applyProtection="1">
      <alignment vertical="center"/>
    </xf>
    <xf numFmtId="0" fontId="1" fillId="9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7" borderId="1" xfId="0" applyNumberFormat="1" applyFont="1" applyFill="1" applyBorder="1" applyAlignment="1" applyProtection="1">
      <alignment horizontal="centerContinuous" vertical="center"/>
    </xf>
    <xf numFmtId="0" fontId="1" fillId="7" borderId="9" xfId="0" applyNumberFormat="1" applyFont="1" applyFill="1" applyBorder="1" applyAlignment="1" applyProtection="1">
      <alignment horizontal="centerContinuous" vertical="center"/>
    </xf>
    <xf numFmtId="0" fontId="1" fillId="7" borderId="6" xfId="0" applyNumberFormat="1" applyFont="1" applyFill="1" applyBorder="1" applyAlignment="1" applyProtection="1">
      <alignment horizontal="centerContinuous" vertical="center"/>
    </xf>
    <xf numFmtId="0" fontId="1" fillId="7" borderId="6" xfId="0" applyNumberFormat="1" applyFont="1" applyFill="1" applyBorder="1" applyAlignment="1" applyProtection="1"/>
    <xf numFmtId="0" fontId="1" fillId="7" borderId="2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1" fillId="7" borderId="6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/>
    <xf numFmtId="0" fontId="1" fillId="0" borderId="12" xfId="0" applyNumberFormat="1" applyFon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/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right" vertical="center"/>
    </xf>
    <xf numFmtId="178" fontId="7" fillId="0" borderId="0" xfId="0" applyNumberFormat="1" applyFont="1" applyFill="1" applyAlignment="1" applyProtection="1">
      <alignment horizontal="center" vertical="center"/>
      <protection locked="0"/>
    </xf>
    <xf numFmtId="178" fontId="1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vertical="center"/>
    </xf>
    <xf numFmtId="58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Alignment="1" applyProtection="1"/>
    <xf numFmtId="0" fontId="7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/>
    <xf numFmtId="0" fontId="1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horizontal="center" vertical="center"/>
    </xf>
    <xf numFmtId="0" fontId="13" fillId="4" borderId="4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vertical="center"/>
    </xf>
    <xf numFmtId="0" fontId="13" fillId="0" borderId="8" xfId="0" applyNumberFormat="1" applyFont="1" applyFill="1" applyBorder="1" applyAlignment="1" applyProtection="1">
      <alignment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 vertical="center"/>
    </xf>
    <xf numFmtId="0" fontId="13" fillId="4" borderId="7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9" fillId="0" borderId="7" xfId="0" applyNumberFormat="1" applyFont="1" applyFill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</xf>
    <xf numFmtId="0" fontId="9" fillId="0" borderId="11" xfId="0" applyNumberFormat="1" applyFont="1" applyFill="1" applyBorder="1" applyAlignment="1" applyProtection="1">
      <alignment vertical="center"/>
    </xf>
    <xf numFmtId="0" fontId="13" fillId="0" borderId="11" xfId="0" applyNumberFormat="1" applyFont="1" applyFill="1" applyBorder="1" applyAlignment="1" applyProtection="1">
      <alignment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180" fontId="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78" fontId="1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</xf>
    <xf numFmtId="0" fontId="14" fillId="0" borderId="0" xfId="0" applyNumberFormat="1" applyFont="1" applyAlignment="1" applyProtection="1">
      <alignment horizontal="center"/>
    </xf>
    <xf numFmtId="0" fontId="28" fillId="0" borderId="0" xfId="0" applyNumberFormat="1" applyFont="1" applyAlignment="1" applyProtection="1"/>
    <xf numFmtId="0" fontId="12" fillId="0" borderId="0" xfId="0" applyNumberFormat="1" applyFont="1" applyFill="1" applyAlignment="1" applyProtection="1">
      <alignment vertical="center"/>
    </xf>
    <xf numFmtId="178" fontId="12" fillId="0" borderId="0" xfId="0" applyNumberFormat="1" applyFont="1" applyFill="1" applyAlignment="1" applyProtection="1">
      <alignment vertical="center"/>
    </xf>
    <xf numFmtId="0" fontId="29" fillId="0" borderId="9" xfId="0" applyNumberFormat="1" applyFont="1" applyBorder="1" applyAlignment="1" applyProtection="1">
      <alignment vertical="center"/>
    </xf>
    <xf numFmtId="41" fontId="29" fillId="0" borderId="6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vertical="center"/>
    </xf>
    <xf numFmtId="30" fontId="1" fillId="0" borderId="0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vertical="center"/>
    </xf>
    <xf numFmtId="0" fontId="1" fillId="11" borderId="1" xfId="0" applyNumberFormat="1" applyFont="1" applyFill="1" applyBorder="1" applyAlignment="1" applyProtection="1">
      <alignment vertical="center"/>
    </xf>
    <xf numFmtId="0" fontId="1" fillId="11" borderId="9" xfId="0" applyNumberFormat="1" applyFont="1" applyFill="1" applyBorder="1" applyAlignment="1" applyProtection="1">
      <alignment horizontal="center" vertical="center"/>
    </xf>
    <xf numFmtId="177" fontId="1" fillId="6" borderId="2" xfId="0" applyNumberFormat="1" applyFont="1" applyFill="1" applyBorder="1" applyAlignment="1" applyProtection="1">
      <alignment horizontal="right" vertical="center"/>
      <protection locked="0"/>
    </xf>
    <xf numFmtId="177" fontId="1" fillId="7" borderId="2" xfId="0" applyNumberFormat="1" applyFont="1" applyFill="1" applyBorder="1" applyAlignment="1" applyProtection="1">
      <alignment horizontal="right" vertical="center"/>
      <protection locked="0"/>
    </xf>
    <xf numFmtId="177" fontId="1" fillId="9" borderId="2" xfId="0" applyNumberFormat="1" applyFont="1" applyFill="1" applyBorder="1" applyAlignment="1" applyProtection="1">
      <alignment horizontal="right" vertical="center"/>
      <protection locked="0"/>
    </xf>
    <xf numFmtId="177" fontId="1" fillId="11" borderId="2" xfId="0" applyNumberFormat="1" applyFont="1" applyFill="1" applyBorder="1" applyAlignment="1" applyProtection="1">
      <alignment horizontal="right" vertical="center"/>
      <protection locked="0"/>
    </xf>
    <xf numFmtId="177" fontId="4" fillId="6" borderId="1" xfId="0" applyNumberFormat="1" applyFont="1" applyFill="1" applyBorder="1" applyAlignment="1" applyProtection="1">
      <alignment horizontal="center" vertical="center"/>
      <protection hidden="1"/>
    </xf>
    <xf numFmtId="177" fontId="5" fillId="7" borderId="1" xfId="0" applyNumberFormat="1" applyFont="1" applyFill="1" applyBorder="1" applyAlignment="1" applyProtection="1">
      <alignment horizontal="center" vertical="center"/>
      <protection hidden="1"/>
    </xf>
    <xf numFmtId="177" fontId="6" fillId="9" borderId="1" xfId="0" applyNumberFormat="1" applyFont="1" applyFill="1" applyBorder="1" applyAlignment="1" applyProtection="1">
      <alignment horizontal="center" vertical="center"/>
      <protection hidden="1"/>
    </xf>
    <xf numFmtId="177" fontId="6" fillId="11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Alignment="1" applyProtection="1"/>
    <xf numFmtId="0" fontId="15" fillId="0" borderId="0" xfId="0" applyNumberFormat="1" applyFont="1" applyBorder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0" xfId="0" applyNumberFormat="1" applyFont="1" applyAlignment="1" applyProtection="1">
      <alignment vertical="center" shrinkToFit="1"/>
    </xf>
    <xf numFmtId="0" fontId="7" fillId="0" borderId="3" xfId="0" applyFont="1" applyBorder="1" applyAlignment="1" applyProtection="1">
      <alignment horizontal="left" vertical="center" shrinkToFit="1"/>
    </xf>
    <xf numFmtId="0" fontId="1" fillId="0" borderId="2" xfId="0" applyNumberFormat="1" applyFont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178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left" vertical="center"/>
    </xf>
    <xf numFmtId="0" fontId="33" fillId="0" borderId="0" xfId="0" applyNumberFormat="1" applyFont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top"/>
    </xf>
    <xf numFmtId="0" fontId="7" fillId="7" borderId="1" xfId="0" applyNumberFormat="1" applyFont="1" applyFill="1" applyBorder="1" applyAlignment="1" applyProtection="1">
      <alignment horizontal="center" vertical="center"/>
    </xf>
    <xf numFmtId="0" fontId="7" fillId="7" borderId="2" xfId="0" applyNumberFormat="1" applyFont="1" applyFill="1" applyBorder="1" applyAlignment="1" applyProtection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 vertical="center"/>
    </xf>
    <xf numFmtId="0" fontId="1" fillId="7" borderId="6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vertical="center" textRotation="255"/>
    </xf>
    <xf numFmtId="0" fontId="1" fillId="4" borderId="10" xfId="0" applyNumberFormat="1" applyFont="1" applyFill="1" applyBorder="1" applyAlignment="1" applyProtection="1">
      <alignment vertical="center" textRotation="255"/>
    </xf>
    <xf numFmtId="0" fontId="1" fillId="4" borderId="7" xfId="0" applyNumberFormat="1" applyFont="1" applyFill="1" applyBorder="1" applyAlignment="1" applyProtection="1">
      <alignment vertical="center" textRotation="255"/>
    </xf>
    <xf numFmtId="0" fontId="1" fillId="10" borderId="9" xfId="0" applyNumberFormat="1" applyFont="1" applyFill="1" applyBorder="1" applyAlignment="1" applyProtection="1">
      <alignment horizontal="center" vertical="center" wrapText="1"/>
    </xf>
    <xf numFmtId="0" fontId="1" fillId="10" borderId="9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left"/>
    </xf>
    <xf numFmtId="3" fontId="1" fillId="0" borderId="15" xfId="0" applyNumberFormat="1" applyFont="1" applyFill="1" applyBorder="1" applyAlignment="1" applyProtection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left"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176" fontId="1" fillId="4" borderId="1" xfId="0" applyNumberFormat="1" applyFont="1" applyFill="1" applyBorder="1" applyAlignment="1" applyProtection="1">
      <alignment horizontal="center" vertical="center"/>
    </xf>
    <xf numFmtId="176" fontId="1" fillId="4" borderId="2" xfId="0" applyNumberFormat="1" applyFont="1" applyFill="1" applyBorder="1" applyAlignment="1" applyProtection="1">
      <alignment horizontal="center" vertical="center"/>
    </xf>
    <xf numFmtId="0" fontId="1" fillId="5" borderId="9" xfId="0" applyNumberFormat="1" applyFont="1" applyFill="1" applyBorder="1" applyAlignment="1" applyProtection="1">
      <alignment horizontal="center" vertical="center" wrapText="1"/>
    </xf>
    <xf numFmtId="0" fontId="1" fillId="5" borderId="9" xfId="0" applyNumberFormat="1" applyFont="1" applyFill="1" applyBorder="1" applyAlignment="1" applyProtection="1">
      <alignment horizontal="center" vertical="center"/>
    </xf>
    <xf numFmtId="0" fontId="1" fillId="8" borderId="9" xfId="0" applyNumberFormat="1" applyFont="1" applyFill="1" applyBorder="1" applyAlignment="1" applyProtection="1">
      <alignment horizontal="center" vertical="center" wrapText="1"/>
    </xf>
    <xf numFmtId="0" fontId="1" fillId="8" borderId="9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14" xfId="0" applyNumberFormat="1" applyFont="1" applyFill="1" applyBorder="1" applyAlignment="1" applyProtection="1">
      <alignment horizontal="left"/>
    </xf>
    <xf numFmtId="0" fontId="1" fillId="12" borderId="4" xfId="0" applyNumberFormat="1" applyFont="1" applyFill="1" applyBorder="1" applyAlignment="1" applyProtection="1">
      <alignment horizontal="center" vertical="center"/>
      <protection locked="0"/>
    </xf>
    <xf numFmtId="0" fontId="1" fillId="12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 textRotation="255"/>
    </xf>
    <xf numFmtId="0" fontId="7" fillId="0" borderId="5" xfId="0" applyNumberFormat="1" applyFont="1" applyFill="1" applyBorder="1" applyAlignment="1" applyProtection="1">
      <alignment vertical="center"/>
      <protection hidden="1"/>
    </xf>
    <xf numFmtId="0" fontId="21" fillId="0" borderId="8" xfId="0" applyFont="1" applyBorder="1" applyAlignment="1" applyProtection="1">
      <alignment vertical="center"/>
      <protection hidden="1"/>
    </xf>
    <xf numFmtId="0" fontId="24" fillId="0" borderId="13" xfId="0" applyNumberFormat="1" applyFont="1" applyFill="1" applyBorder="1" applyAlignment="1" applyProtection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179" fontId="7" fillId="0" borderId="4" xfId="0" applyNumberFormat="1" applyFont="1" applyFill="1" applyBorder="1" applyAlignment="1" applyProtection="1">
      <alignment vertical="center"/>
      <protection hidden="1"/>
    </xf>
    <xf numFmtId="0" fontId="21" fillId="0" borderId="7" xfId="0" applyFont="1" applyBorder="1" applyAlignment="1" applyProtection="1">
      <alignment vertical="center"/>
      <protection hidden="1"/>
    </xf>
    <xf numFmtId="179" fontId="1" fillId="0" borderId="10" xfId="0" applyNumberFormat="1" applyFont="1" applyFill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vertical="center"/>
      <protection hidden="1"/>
    </xf>
    <xf numFmtId="179" fontId="7" fillId="0" borderId="18" xfId="0" applyNumberFormat="1" applyFont="1" applyFill="1" applyBorder="1" applyAlignment="1" applyProtection="1">
      <alignment vertical="center"/>
      <protection hidden="1"/>
    </xf>
    <xf numFmtId="179" fontId="7" fillId="0" borderId="7" xfId="0" applyNumberFormat="1" applyFont="1" applyFill="1" applyBorder="1" applyAlignment="1" applyProtection="1">
      <alignment vertical="center"/>
      <protection hidden="1"/>
    </xf>
    <xf numFmtId="0" fontId="17" fillId="0" borderId="4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177" fontId="18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8" xfId="0" applyFont="1" applyFill="1" applyBorder="1" applyAlignment="1" applyProtection="1">
      <alignment horizontal="right" vertical="center" shrinkToFit="1"/>
      <protection locked="0"/>
    </xf>
    <xf numFmtId="0" fontId="7" fillId="0" borderId="5" xfId="0" applyNumberFormat="1" applyFont="1" applyFill="1" applyBorder="1" applyAlignment="1" applyProtection="1">
      <alignment vertical="center"/>
    </xf>
    <xf numFmtId="0" fontId="7" fillId="0" borderId="8" xfId="0" applyNumberFormat="1" applyFont="1" applyFill="1" applyBorder="1" applyAlignment="1" applyProtection="1">
      <alignment vertical="center"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179" fontId="7" fillId="0" borderId="4" xfId="0" applyNumberFormat="1" applyFont="1" applyFill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 shrinkToFit="1"/>
      <protection hidden="1"/>
    </xf>
    <xf numFmtId="0" fontId="1" fillId="0" borderId="2" xfId="0" applyFont="1" applyBorder="1" applyAlignment="1" applyProtection="1">
      <alignment horizontal="left" vertical="center" shrinkToFit="1"/>
      <protection hidden="1"/>
    </xf>
    <xf numFmtId="178" fontId="1" fillId="0" borderId="6" xfId="0" applyNumberFormat="1" applyFont="1" applyFill="1" applyBorder="1" applyAlignment="1" applyProtection="1">
      <alignment horizontal="center" vertical="center"/>
      <protection hidden="1"/>
    </xf>
    <xf numFmtId="178" fontId="12" fillId="0" borderId="2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78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" fillId="4" borderId="4" xfId="0" applyNumberFormat="1" applyFont="1" applyFill="1" applyBorder="1" applyAlignment="1" applyProtection="1">
      <alignment horizontal="center" vertical="center" wrapText="1"/>
    </xf>
    <xf numFmtId="0" fontId="9" fillId="4" borderId="10" xfId="0" applyNumberFormat="1" applyFont="1" applyFill="1" applyBorder="1" applyAlignment="1" applyProtection="1">
      <alignment horizontal="center"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178" fontId="1" fillId="0" borderId="1" xfId="0" applyNumberFormat="1" applyFont="1" applyFill="1" applyBorder="1" applyAlignment="1" applyProtection="1">
      <alignment horizontal="center" vertical="center"/>
      <protection hidden="1"/>
    </xf>
    <xf numFmtId="178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178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9" fillId="0" borderId="3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1" xfId="0" applyNumberFormat="1" applyFont="1" applyFill="1" applyBorder="1" applyAlignment="1" applyProtection="1">
      <alignment horizontal="center" vertical="center"/>
      <protection locked="0"/>
    </xf>
    <xf numFmtId="178" fontId="7" fillId="0" borderId="6" xfId="0" applyNumberFormat="1" applyFont="1" applyFill="1" applyBorder="1" applyAlignment="1" applyProtection="1">
      <alignment horizontal="center" vertical="center"/>
      <protection locked="0"/>
    </xf>
    <xf numFmtId="178" fontId="7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12" xfId="0" applyNumberFormat="1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vertical="center"/>
    </xf>
    <xf numFmtId="181" fontId="7" fillId="0" borderId="4" xfId="0" applyNumberFormat="1" applyFont="1" applyFill="1" applyBorder="1" applyAlignment="1" applyProtection="1">
      <alignment vertical="center"/>
    </xf>
    <xf numFmtId="181" fontId="21" fillId="0" borderId="7" xfId="0" applyNumberFormat="1" applyFont="1" applyBorder="1" applyAlignment="1" applyProtection="1">
      <alignment vertical="center"/>
    </xf>
    <xf numFmtId="179" fontId="7" fillId="0" borderId="4" xfId="0" applyNumberFormat="1" applyFont="1" applyFill="1" applyBorder="1" applyAlignment="1" applyProtection="1">
      <alignment vertical="center"/>
    </xf>
    <xf numFmtId="0" fontId="21" fillId="0" borderId="7" xfId="0" applyFont="1" applyBorder="1" applyAlignment="1" applyProtection="1">
      <alignment vertical="center"/>
    </xf>
    <xf numFmtId="0" fontId="21" fillId="0" borderId="16" xfId="0" applyFont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177" fontId="18" fillId="0" borderId="5" xfId="0" applyNumberFormat="1" applyFont="1" applyBorder="1" applyAlignment="1" applyProtection="1">
      <alignment horizontal="right" vertical="center" shrinkToFit="1"/>
    </xf>
    <xf numFmtId="0" fontId="22" fillId="0" borderId="8" xfId="0" applyFont="1" applyBorder="1" applyAlignment="1" applyProtection="1">
      <alignment horizontal="right" vertical="center" shrinkToFi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181" fontId="21" fillId="0" borderId="16" xfId="0" applyNumberFormat="1" applyFont="1" applyBorder="1" applyAlignment="1" applyProtection="1">
      <alignment vertical="center"/>
    </xf>
    <xf numFmtId="181" fontId="7" fillId="0" borderId="18" xfId="0" applyNumberFormat="1" applyFont="1" applyFill="1" applyBorder="1" applyAlignment="1" applyProtection="1">
      <alignment vertical="center"/>
    </xf>
    <xf numFmtId="181" fontId="0" fillId="0" borderId="7" xfId="0" applyNumberFormat="1" applyBorder="1" applyAlignment="1">
      <alignment vertical="center"/>
    </xf>
    <xf numFmtId="179" fontId="7" fillId="0" borderId="18" xfId="0" applyNumberFormat="1" applyFont="1" applyFill="1" applyBorder="1" applyAlignment="1" applyProtection="1">
      <alignment vertical="center"/>
    </xf>
    <xf numFmtId="179" fontId="7" fillId="0" borderId="7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 shrinkToFit="1"/>
    </xf>
    <xf numFmtId="0" fontId="1" fillId="0" borderId="2" xfId="0" applyFont="1" applyBorder="1" applyAlignment="1" applyProtection="1">
      <alignment horizontal="left" vertical="center" shrinkToFi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shrinkToFit="1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left" vertical="center" shrinkToFit="1"/>
    </xf>
    <xf numFmtId="178" fontId="7" fillId="0" borderId="1" xfId="0" applyNumberFormat="1" applyFont="1" applyFill="1" applyBorder="1" applyAlignment="1" applyProtection="1">
      <alignment horizontal="center" vertical="center"/>
    </xf>
    <xf numFmtId="178" fontId="7" fillId="0" borderId="6" xfId="0" applyNumberFormat="1" applyFont="1" applyFill="1" applyBorder="1" applyAlignment="1" applyProtection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0" fillId="0" borderId="0" xfId="0" applyNumberFormat="1" applyAlignment="1" applyProtection="1">
      <alignment horizontal="center"/>
    </xf>
    <xf numFmtId="178" fontId="7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178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7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right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181" fontId="29" fillId="0" borderId="1" xfId="0" applyNumberFormat="1" applyFont="1" applyBorder="1" applyAlignment="1" applyProtection="1">
      <alignment horizontal="right" vertical="center"/>
    </xf>
    <xf numFmtId="181" fontId="29" fillId="0" borderId="6" xfId="0" applyNumberFormat="1" applyFont="1" applyBorder="1" applyAlignment="1" applyProtection="1">
      <alignment horizontal="right" vertical="center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 vertical="center"/>
    </xf>
    <xf numFmtId="41" fontId="1" fillId="0" borderId="1" xfId="0" applyNumberFormat="1" applyFont="1" applyBorder="1" applyAlignment="1" applyProtection="1">
      <alignment horizontal="center" vertical="center"/>
    </xf>
    <xf numFmtId="41" fontId="1" fillId="0" borderId="2" xfId="0" applyNumberFormat="1" applyFont="1" applyBorder="1" applyAlignment="1" applyProtection="1">
      <alignment horizontal="center" vertical="center"/>
    </xf>
    <xf numFmtId="0" fontId="15" fillId="0" borderId="21" xfId="0" applyNumberFormat="1" applyFont="1" applyBorder="1" applyAlignment="1" applyProtection="1">
      <alignment horizontal="center" vertical="center" wrapText="1"/>
    </xf>
    <xf numFmtId="0" fontId="15" fillId="0" borderId="22" xfId="0" applyNumberFormat="1" applyFont="1" applyBorder="1" applyAlignment="1" applyProtection="1">
      <alignment horizontal="center" vertical="center"/>
    </xf>
    <xf numFmtId="0" fontId="15" fillId="0" borderId="23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/>
    </xf>
    <xf numFmtId="0" fontId="9" fillId="0" borderId="0" xfId="0" applyNumberFormat="1" applyFont="1" applyAlignment="1" applyProtection="1">
      <alignment horizontal="center"/>
    </xf>
    <xf numFmtId="0" fontId="9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6</xdr:row>
      <xdr:rowOff>133350</xdr:rowOff>
    </xdr:from>
    <xdr:to>
      <xdr:col>16</xdr:col>
      <xdr:colOff>447675</xdr:colOff>
      <xdr:row>7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943850" y="1428750"/>
          <a:ext cx="285750" cy="27622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4</xdr:row>
      <xdr:rowOff>180975</xdr:rowOff>
    </xdr:from>
    <xdr:to>
      <xdr:col>4</xdr:col>
      <xdr:colOff>752475</xdr:colOff>
      <xdr:row>7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666875" y="1000125"/>
          <a:ext cx="1076325" cy="381000"/>
        </a:xfrm>
        <a:prstGeom prst="wedgeRoundRectCallout">
          <a:avLst>
            <a:gd name="adj1" fmla="val -62389"/>
            <a:gd name="adj2" fmla="val 554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振込指定日を入力して下さい</a:t>
          </a:r>
        </a:p>
      </xdr:txBody>
    </xdr:sp>
    <xdr:clientData fPrintsWithSheet="0"/>
  </xdr:twoCellAnchor>
  <xdr:twoCellAnchor>
    <xdr:from>
      <xdr:col>2</xdr:col>
      <xdr:colOff>1190625</xdr:colOff>
      <xdr:row>2</xdr:row>
      <xdr:rowOff>0</xdr:rowOff>
    </xdr:from>
    <xdr:to>
      <xdr:col>4</xdr:col>
      <xdr:colOff>504825</xdr:colOff>
      <xdr:row>3</xdr:row>
      <xdr:rowOff>95250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428750" y="381000"/>
          <a:ext cx="1238250" cy="323850"/>
        </a:xfrm>
        <a:prstGeom prst="wedgeRoundRectCallout">
          <a:avLst>
            <a:gd name="adj1" fmla="val -36153"/>
            <a:gd name="adj2" fmla="val 7941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依頼する支店名を入力してください</a:t>
          </a:r>
        </a:p>
      </xdr:txBody>
    </xdr:sp>
    <xdr:clientData fPrintsWithSheet="0"/>
  </xdr:twoCellAnchor>
  <xdr:twoCellAnchor>
    <xdr:from>
      <xdr:col>16</xdr:col>
      <xdr:colOff>161925</xdr:colOff>
      <xdr:row>52</xdr:row>
      <xdr:rowOff>133350</xdr:rowOff>
    </xdr:from>
    <xdr:to>
      <xdr:col>16</xdr:col>
      <xdr:colOff>447675</xdr:colOff>
      <xdr:row>53</xdr:row>
      <xdr:rowOff>180975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7943850" y="11630025"/>
          <a:ext cx="285750" cy="27622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98</xdr:row>
      <xdr:rowOff>133350</xdr:rowOff>
    </xdr:from>
    <xdr:to>
      <xdr:col>16</xdr:col>
      <xdr:colOff>447675</xdr:colOff>
      <xdr:row>99</xdr:row>
      <xdr:rowOff>180975</xdr:rowOff>
    </xdr:to>
    <xdr:sp macro="" textlink="">
      <xdr:nvSpPr>
        <xdr:cNvPr id="6" name="AutoShape 17"/>
        <xdr:cNvSpPr>
          <a:spLocks noChangeArrowheads="1"/>
        </xdr:cNvSpPr>
      </xdr:nvSpPr>
      <xdr:spPr bwMode="auto">
        <a:xfrm>
          <a:off x="7943850" y="21793200"/>
          <a:ext cx="285750" cy="27622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144</xdr:row>
      <xdr:rowOff>133350</xdr:rowOff>
    </xdr:from>
    <xdr:to>
      <xdr:col>16</xdr:col>
      <xdr:colOff>447675</xdr:colOff>
      <xdr:row>145</xdr:row>
      <xdr:rowOff>180975</xdr:rowOff>
    </xdr:to>
    <xdr:sp macro="" textlink="">
      <xdr:nvSpPr>
        <xdr:cNvPr id="7" name="AutoShape 18"/>
        <xdr:cNvSpPr>
          <a:spLocks noChangeArrowheads="1"/>
        </xdr:cNvSpPr>
      </xdr:nvSpPr>
      <xdr:spPr bwMode="auto">
        <a:xfrm>
          <a:off x="7943850" y="31927800"/>
          <a:ext cx="285750" cy="27622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190</xdr:row>
      <xdr:rowOff>133350</xdr:rowOff>
    </xdr:from>
    <xdr:to>
      <xdr:col>16</xdr:col>
      <xdr:colOff>447675</xdr:colOff>
      <xdr:row>191</xdr:row>
      <xdr:rowOff>180975</xdr:rowOff>
    </xdr:to>
    <xdr:sp macro="" textlink="">
      <xdr:nvSpPr>
        <xdr:cNvPr id="8" name="AutoShape 19"/>
        <xdr:cNvSpPr>
          <a:spLocks noChangeArrowheads="1"/>
        </xdr:cNvSpPr>
      </xdr:nvSpPr>
      <xdr:spPr bwMode="auto">
        <a:xfrm>
          <a:off x="7943850" y="42081450"/>
          <a:ext cx="285750" cy="27622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236</xdr:row>
      <xdr:rowOff>133350</xdr:rowOff>
    </xdr:from>
    <xdr:to>
      <xdr:col>16</xdr:col>
      <xdr:colOff>447675</xdr:colOff>
      <xdr:row>237</xdr:row>
      <xdr:rowOff>180975</xdr:rowOff>
    </xdr:to>
    <xdr:sp macro="" textlink="">
      <xdr:nvSpPr>
        <xdr:cNvPr id="9" name="AutoShape 20"/>
        <xdr:cNvSpPr>
          <a:spLocks noChangeArrowheads="1"/>
        </xdr:cNvSpPr>
      </xdr:nvSpPr>
      <xdr:spPr bwMode="auto">
        <a:xfrm>
          <a:off x="7943850" y="52216050"/>
          <a:ext cx="285750" cy="27622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2</xdr:row>
      <xdr:rowOff>152400</xdr:rowOff>
    </xdr:from>
    <xdr:to>
      <xdr:col>7</xdr:col>
      <xdr:colOff>371475</xdr:colOff>
      <xdr:row>4</xdr:row>
      <xdr:rowOff>66675</xdr:rowOff>
    </xdr:to>
    <xdr:sp macro="" textlink="">
      <xdr:nvSpPr>
        <xdr:cNvPr id="10" name="AutoShape 22"/>
        <xdr:cNvSpPr>
          <a:spLocks noChangeArrowheads="1"/>
        </xdr:cNvSpPr>
      </xdr:nvSpPr>
      <xdr:spPr bwMode="auto">
        <a:xfrm>
          <a:off x="3086100" y="533400"/>
          <a:ext cx="828675" cy="371475"/>
        </a:xfrm>
        <a:prstGeom prst="wedgeRoundRectCallout">
          <a:avLst>
            <a:gd name="adj1" fmla="val -21264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種類を入力して下さい</a:t>
          </a:r>
        </a:p>
      </xdr:txBody>
    </xdr:sp>
    <xdr:clientData fPrintsWithSheet="0"/>
  </xdr:twoCellAnchor>
  <xdr:twoCellAnchor editAs="oneCell">
    <xdr:from>
      <xdr:col>9</xdr:col>
      <xdr:colOff>495300</xdr:colOff>
      <xdr:row>0</xdr:row>
      <xdr:rowOff>47625</xdr:rowOff>
    </xdr:from>
    <xdr:to>
      <xdr:col>11</xdr:col>
      <xdr:colOff>933450</xdr:colOff>
      <xdr:row>1</xdr:row>
      <xdr:rowOff>85725</xdr:rowOff>
    </xdr:to>
    <xdr:sp macro="" textlink="">
      <xdr:nvSpPr>
        <xdr:cNvPr id="12" name="AutoShape 25"/>
        <xdr:cNvSpPr>
          <a:spLocks noChangeArrowheads="1"/>
        </xdr:cNvSpPr>
      </xdr:nvSpPr>
      <xdr:spPr bwMode="auto">
        <a:xfrm>
          <a:off x="4791075" y="47625"/>
          <a:ext cx="1571625" cy="304800"/>
        </a:xfrm>
        <a:prstGeom prst="wedgeRoundRectCallout">
          <a:avLst>
            <a:gd name="adj1" fmla="val -3335"/>
            <a:gd name="adj2" fmla="val 8068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お持込み日を入力して下さい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76200</xdr:rowOff>
        </xdr:from>
        <xdr:to>
          <xdr:col>2</xdr:col>
          <xdr:colOff>1152525</xdr:colOff>
          <xdr:row>2</xdr:row>
          <xdr:rowOff>161925</xdr:rowOff>
        </xdr:to>
        <xdr:sp macro="" textlink="">
          <xdr:nvSpPr>
            <xdr:cNvPr id="2414" name="Button 366" hidden="1">
              <a:extLst>
                <a:ext uri="{63B3BB69-23CF-44E3-9099-C40C66FF867C}">
                  <a14:compatExt spid="_x0000_s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FF0000"/>
                  </a:solidFill>
                  <a:latin typeface="HGPｺﾞｼｯｸE"/>
                  <a:ea typeface="HGPｺﾞｼｯｸE"/>
                </a:rPr>
                <a:t>印　　刷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17</xdr:col>
      <xdr:colOff>200025</xdr:colOff>
      <xdr:row>3</xdr:row>
      <xdr:rowOff>180975</xdr:rowOff>
    </xdr:from>
    <xdr:to>
      <xdr:col>19</xdr:col>
      <xdr:colOff>400050</xdr:colOff>
      <xdr:row>7</xdr:row>
      <xdr:rowOff>152400</xdr:rowOff>
    </xdr:to>
    <xdr:sp macro="" textlink="">
      <xdr:nvSpPr>
        <xdr:cNvPr id="13" name="AutoShape 25"/>
        <xdr:cNvSpPr>
          <a:spLocks noChangeArrowheads="1"/>
        </xdr:cNvSpPr>
      </xdr:nvSpPr>
      <xdr:spPr bwMode="auto">
        <a:xfrm>
          <a:off x="8820150" y="809625"/>
          <a:ext cx="1571625" cy="723900"/>
        </a:xfrm>
        <a:prstGeom prst="wedgeRoundRectCallout">
          <a:avLst>
            <a:gd name="adj1" fmla="val -62729"/>
            <a:gd name="adj2" fmla="val 1226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印刷される金額は自動で手数料が調整されます。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金額欄は手数料差引前の金額を入力してください。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16</xdr:col>
      <xdr:colOff>161925</xdr:colOff>
      <xdr:row>282</xdr:row>
      <xdr:rowOff>133350</xdr:rowOff>
    </xdr:from>
    <xdr:to>
      <xdr:col>16</xdr:col>
      <xdr:colOff>447675</xdr:colOff>
      <xdr:row>283</xdr:row>
      <xdr:rowOff>180975</xdr:rowOff>
    </xdr:to>
    <xdr:sp macro="" textlink="">
      <xdr:nvSpPr>
        <xdr:cNvPr id="14" name="AutoShape 20"/>
        <xdr:cNvSpPr>
          <a:spLocks noChangeArrowheads="1"/>
        </xdr:cNvSpPr>
      </xdr:nvSpPr>
      <xdr:spPr bwMode="auto">
        <a:xfrm>
          <a:off x="8067675" y="4390072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328</xdr:row>
      <xdr:rowOff>133350</xdr:rowOff>
    </xdr:from>
    <xdr:to>
      <xdr:col>16</xdr:col>
      <xdr:colOff>447675</xdr:colOff>
      <xdr:row>329</xdr:row>
      <xdr:rowOff>180975</xdr:rowOff>
    </xdr:to>
    <xdr:sp macro="" textlink="">
      <xdr:nvSpPr>
        <xdr:cNvPr id="15" name="AutoShape 20"/>
        <xdr:cNvSpPr>
          <a:spLocks noChangeArrowheads="1"/>
        </xdr:cNvSpPr>
      </xdr:nvSpPr>
      <xdr:spPr bwMode="auto">
        <a:xfrm>
          <a:off x="8067675" y="5241607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374</xdr:row>
      <xdr:rowOff>133350</xdr:rowOff>
    </xdr:from>
    <xdr:to>
      <xdr:col>16</xdr:col>
      <xdr:colOff>447675</xdr:colOff>
      <xdr:row>375</xdr:row>
      <xdr:rowOff>180975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8067675" y="6093142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420</xdr:row>
      <xdr:rowOff>133350</xdr:rowOff>
    </xdr:from>
    <xdr:to>
      <xdr:col>16</xdr:col>
      <xdr:colOff>447675</xdr:colOff>
      <xdr:row>421</xdr:row>
      <xdr:rowOff>180975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8067675" y="6944677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466</xdr:row>
      <xdr:rowOff>133350</xdr:rowOff>
    </xdr:from>
    <xdr:to>
      <xdr:col>16</xdr:col>
      <xdr:colOff>447675</xdr:colOff>
      <xdr:row>467</xdr:row>
      <xdr:rowOff>180975</xdr:rowOff>
    </xdr:to>
    <xdr:sp macro="" textlink="">
      <xdr:nvSpPr>
        <xdr:cNvPr id="18" name="AutoShape 20"/>
        <xdr:cNvSpPr>
          <a:spLocks noChangeArrowheads="1"/>
        </xdr:cNvSpPr>
      </xdr:nvSpPr>
      <xdr:spPr bwMode="auto">
        <a:xfrm>
          <a:off x="8067675" y="7796212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512</xdr:row>
      <xdr:rowOff>133350</xdr:rowOff>
    </xdr:from>
    <xdr:to>
      <xdr:col>16</xdr:col>
      <xdr:colOff>447675</xdr:colOff>
      <xdr:row>513</xdr:row>
      <xdr:rowOff>180975</xdr:rowOff>
    </xdr:to>
    <xdr:sp macro="" textlink="">
      <xdr:nvSpPr>
        <xdr:cNvPr id="19" name="AutoShape 20"/>
        <xdr:cNvSpPr>
          <a:spLocks noChangeArrowheads="1"/>
        </xdr:cNvSpPr>
      </xdr:nvSpPr>
      <xdr:spPr bwMode="auto">
        <a:xfrm>
          <a:off x="8067675" y="8647747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558</xdr:row>
      <xdr:rowOff>133350</xdr:rowOff>
    </xdr:from>
    <xdr:to>
      <xdr:col>16</xdr:col>
      <xdr:colOff>447675</xdr:colOff>
      <xdr:row>559</xdr:row>
      <xdr:rowOff>180975</xdr:rowOff>
    </xdr:to>
    <xdr:sp macro="" textlink="">
      <xdr:nvSpPr>
        <xdr:cNvPr id="20" name="AutoShape 20"/>
        <xdr:cNvSpPr>
          <a:spLocks noChangeArrowheads="1"/>
        </xdr:cNvSpPr>
      </xdr:nvSpPr>
      <xdr:spPr bwMode="auto">
        <a:xfrm>
          <a:off x="8067675" y="9499282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604</xdr:row>
      <xdr:rowOff>133350</xdr:rowOff>
    </xdr:from>
    <xdr:to>
      <xdr:col>16</xdr:col>
      <xdr:colOff>447675</xdr:colOff>
      <xdr:row>605</xdr:row>
      <xdr:rowOff>180975</xdr:rowOff>
    </xdr:to>
    <xdr:sp macro="" textlink="">
      <xdr:nvSpPr>
        <xdr:cNvPr id="21" name="AutoShape 20"/>
        <xdr:cNvSpPr>
          <a:spLocks noChangeArrowheads="1"/>
        </xdr:cNvSpPr>
      </xdr:nvSpPr>
      <xdr:spPr bwMode="auto">
        <a:xfrm>
          <a:off x="8067675" y="10350817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650</xdr:row>
      <xdr:rowOff>133350</xdr:rowOff>
    </xdr:from>
    <xdr:to>
      <xdr:col>16</xdr:col>
      <xdr:colOff>447675</xdr:colOff>
      <xdr:row>651</xdr:row>
      <xdr:rowOff>180975</xdr:rowOff>
    </xdr:to>
    <xdr:sp macro="" textlink="">
      <xdr:nvSpPr>
        <xdr:cNvPr id="22" name="AutoShape 20"/>
        <xdr:cNvSpPr>
          <a:spLocks noChangeArrowheads="1"/>
        </xdr:cNvSpPr>
      </xdr:nvSpPr>
      <xdr:spPr bwMode="auto">
        <a:xfrm>
          <a:off x="8067675" y="11202352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696</xdr:row>
      <xdr:rowOff>133350</xdr:rowOff>
    </xdr:from>
    <xdr:to>
      <xdr:col>16</xdr:col>
      <xdr:colOff>447675</xdr:colOff>
      <xdr:row>697</xdr:row>
      <xdr:rowOff>180975</xdr:rowOff>
    </xdr:to>
    <xdr:sp macro="" textlink="">
      <xdr:nvSpPr>
        <xdr:cNvPr id="23" name="AutoShape 20"/>
        <xdr:cNvSpPr>
          <a:spLocks noChangeArrowheads="1"/>
        </xdr:cNvSpPr>
      </xdr:nvSpPr>
      <xdr:spPr bwMode="auto">
        <a:xfrm>
          <a:off x="8067675" y="12053887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742</xdr:row>
      <xdr:rowOff>133350</xdr:rowOff>
    </xdr:from>
    <xdr:to>
      <xdr:col>16</xdr:col>
      <xdr:colOff>447675</xdr:colOff>
      <xdr:row>743</xdr:row>
      <xdr:rowOff>180975</xdr:rowOff>
    </xdr:to>
    <xdr:sp macro="" textlink="">
      <xdr:nvSpPr>
        <xdr:cNvPr id="24" name="AutoShape 20"/>
        <xdr:cNvSpPr>
          <a:spLocks noChangeArrowheads="1"/>
        </xdr:cNvSpPr>
      </xdr:nvSpPr>
      <xdr:spPr bwMode="auto">
        <a:xfrm>
          <a:off x="8067675" y="12905422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788</xdr:row>
      <xdr:rowOff>133350</xdr:rowOff>
    </xdr:from>
    <xdr:to>
      <xdr:col>16</xdr:col>
      <xdr:colOff>447675</xdr:colOff>
      <xdr:row>789</xdr:row>
      <xdr:rowOff>180975</xdr:rowOff>
    </xdr:to>
    <xdr:sp macro="" textlink="">
      <xdr:nvSpPr>
        <xdr:cNvPr id="25" name="AutoShape 20"/>
        <xdr:cNvSpPr>
          <a:spLocks noChangeArrowheads="1"/>
        </xdr:cNvSpPr>
      </xdr:nvSpPr>
      <xdr:spPr bwMode="auto">
        <a:xfrm>
          <a:off x="8067675" y="13756957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834</xdr:row>
      <xdr:rowOff>133350</xdr:rowOff>
    </xdr:from>
    <xdr:to>
      <xdr:col>16</xdr:col>
      <xdr:colOff>447675</xdr:colOff>
      <xdr:row>835</xdr:row>
      <xdr:rowOff>180975</xdr:rowOff>
    </xdr:to>
    <xdr:sp macro="" textlink="">
      <xdr:nvSpPr>
        <xdr:cNvPr id="26" name="AutoShape 20"/>
        <xdr:cNvSpPr>
          <a:spLocks noChangeArrowheads="1"/>
        </xdr:cNvSpPr>
      </xdr:nvSpPr>
      <xdr:spPr bwMode="auto">
        <a:xfrm>
          <a:off x="8067675" y="14608492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880</xdr:row>
      <xdr:rowOff>133350</xdr:rowOff>
    </xdr:from>
    <xdr:to>
      <xdr:col>16</xdr:col>
      <xdr:colOff>447675</xdr:colOff>
      <xdr:row>881</xdr:row>
      <xdr:rowOff>180975</xdr:rowOff>
    </xdr:to>
    <xdr:sp macro="" textlink="">
      <xdr:nvSpPr>
        <xdr:cNvPr id="27" name="AutoShape 20"/>
        <xdr:cNvSpPr>
          <a:spLocks noChangeArrowheads="1"/>
        </xdr:cNvSpPr>
      </xdr:nvSpPr>
      <xdr:spPr bwMode="auto">
        <a:xfrm>
          <a:off x="8067675" y="154600275"/>
          <a:ext cx="285750" cy="2286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63500</xdr:rowOff>
    </xdr:from>
    <xdr:to>
      <xdr:col>22</xdr:col>
      <xdr:colOff>661147</xdr:colOff>
      <xdr:row>8</xdr:row>
      <xdr:rowOff>78441</xdr:rowOff>
    </xdr:to>
    <xdr:cxnSp macro="">
      <xdr:nvCxnSpPr>
        <xdr:cNvPr id="4" name="直線コネクタ 3"/>
        <xdr:cNvCxnSpPr/>
      </xdr:nvCxnSpPr>
      <xdr:spPr>
        <a:xfrm>
          <a:off x="7653618" y="1632324"/>
          <a:ext cx="6981264" cy="14941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347383</xdr:colOff>
      <xdr:row>34</xdr:row>
      <xdr:rowOff>201706</xdr:rowOff>
    </xdr:from>
    <xdr:to>
      <xdr:col>20</xdr:col>
      <xdr:colOff>179294</xdr:colOff>
      <xdr:row>37</xdr:row>
      <xdr:rowOff>78442</xdr:rowOff>
    </xdr:to>
    <xdr:sp macro="" textlink="">
      <xdr:nvSpPr>
        <xdr:cNvPr id="5" name="角丸四角形 4"/>
        <xdr:cNvSpPr/>
      </xdr:nvSpPr>
      <xdr:spPr>
        <a:xfrm>
          <a:off x="12046324" y="7765677"/>
          <a:ext cx="582705" cy="582706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証　印</a:t>
          </a:r>
        </a:p>
      </xdr:txBody>
    </xdr:sp>
    <xdr:clientData/>
  </xdr:twoCellAnchor>
  <xdr:twoCellAnchor>
    <xdr:from>
      <xdr:col>20</xdr:col>
      <xdr:colOff>437028</xdr:colOff>
      <xdr:row>34</xdr:row>
      <xdr:rowOff>186019</xdr:rowOff>
    </xdr:from>
    <xdr:to>
      <xdr:col>21</xdr:col>
      <xdr:colOff>186016</xdr:colOff>
      <xdr:row>37</xdr:row>
      <xdr:rowOff>62755</xdr:rowOff>
    </xdr:to>
    <xdr:sp macro="" textlink="">
      <xdr:nvSpPr>
        <xdr:cNvPr id="6" name="角丸四角形 5"/>
        <xdr:cNvSpPr/>
      </xdr:nvSpPr>
      <xdr:spPr>
        <a:xfrm>
          <a:off x="12886763" y="7749990"/>
          <a:ext cx="645459" cy="582706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確認印</a:t>
          </a:r>
        </a:p>
      </xdr:txBody>
    </xdr:sp>
    <xdr:clientData/>
  </xdr:twoCellAnchor>
  <xdr:twoCellAnchor>
    <xdr:from>
      <xdr:col>21</xdr:col>
      <xdr:colOff>394447</xdr:colOff>
      <xdr:row>34</xdr:row>
      <xdr:rowOff>181536</xdr:rowOff>
    </xdr:from>
    <xdr:to>
      <xdr:col>22</xdr:col>
      <xdr:colOff>358587</xdr:colOff>
      <xdr:row>37</xdr:row>
      <xdr:rowOff>58272</xdr:rowOff>
    </xdr:to>
    <xdr:sp macro="" textlink="">
      <xdr:nvSpPr>
        <xdr:cNvPr id="7" name="角丸四角形 6"/>
        <xdr:cNvSpPr/>
      </xdr:nvSpPr>
      <xdr:spPr>
        <a:xfrm>
          <a:off x="13740653" y="7745507"/>
          <a:ext cx="591669" cy="582706"/>
        </a:xfrm>
        <a:prstGeom prst="roundRect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係　印</a:t>
          </a:r>
        </a:p>
      </xdr:txBody>
    </xdr:sp>
    <xdr:clientData/>
  </xdr:twoCellAnchor>
  <xdr:twoCellAnchor>
    <xdr:from>
      <xdr:col>19</xdr:col>
      <xdr:colOff>291352</xdr:colOff>
      <xdr:row>34</xdr:row>
      <xdr:rowOff>156883</xdr:rowOff>
    </xdr:from>
    <xdr:to>
      <xdr:col>20</xdr:col>
      <xdr:colOff>246529</xdr:colOff>
      <xdr:row>37</xdr:row>
      <xdr:rowOff>134471</xdr:rowOff>
    </xdr:to>
    <xdr:sp macro="" textlink="">
      <xdr:nvSpPr>
        <xdr:cNvPr id="8" name="角丸四角形 7"/>
        <xdr:cNvSpPr/>
      </xdr:nvSpPr>
      <xdr:spPr>
        <a:xfrm>
          <a:off x="11990293" y="7720854"/>
          <a:ext cx="705971" cy="68355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1"/>
  <sheetViews>
    <sheetView workbookViewId="0">
      <selection activeCell="E11" sqref="E11"/>
    </sheetView>
  </sheetViews>
  <sheetFormatPr defaultRowHeight="13.5"/>
  <cols>
    <col min="1" max="1" width="5.375" customWidth="1"/>
    <col min="2" max="2" width="26.625" customWidth="1"/>
    <col min="3" max="3" width="6.125" customWidth="1"/>
    <col min="4" max="4" width="3.625" customWidth="1"/>
    <col min="5" max="5" width="12.625" customWidth="1"/>
    <col min="6" max="6" width="3.625" customWidth="1"/>
    <col min="7" max="7" width="12.625" customWidth="1"/>
    <col min="8" max="8" width="6.625" customWidth="1"/>
  </cols>
  <sheetData>
    <row r="1" spans="1:8" ht="14.25">
      <c r="A1" s="157" t="s">
        <v>0</v>
      </c>
      <c r="B1" s="158"/>
      <c r="C1" s="1"/>
      <c r="D1" s="1"/>
      <c r="E1" s="2"/>
      <c r="F1" s="2"/>
      <c r="G1" s="2"/>
      <c r="H1" s="3"/>
    </row>
    <row r="2" spans="1:8" ht="14.25">
      <c r="A2" s="4"/>
      <c r="B2" s="159"/>
      <c r="C2" s="160"/>
      <c r="D2" s="2"/>
      <c r="E2" s="4"/>
      <c r="F2" s="4"/>
      <c r="G2" s="4"/>
      <c r="H2" s="4"/>
    </row>
    <row r="3" spans="1:8" ht="14.25">
      <c r="A3" s="5"/>
      <c r="B3" s="6" t="s">
        <v>1</v>
      </c>
      <c r="C3" s="7" t="s">
        <v>2</v>
      </c>
      <c r="D3" s="8" t="s">
        <v>3</v>
      </c>
      <c r="E3" s="9"/>
      <c r="F3" s="9"/>
      <c r="G3" s="10"/>
      <c r="H3" s="4"/>
    </row>
    <row r="4" spans="1:8" ht="14.25">
      <c r="A4" s="11"/>
      <c r="B4" s="12"/>
      <c r="C4" s="13" t="s">
        <v>4</v>
      </c>
      <c r="D4" s="161" t="s">
        <v>5</v>
      </c>
      <c r="E4" s="162"/>
      <c r="F4" s="161" t="s">
        <v>6</v>
      </c>
      <c r="G4" s="162"/>
      <c r="H4" s="4"/>
    </row>
    <row r="5" spans="1:8" ht="14.25">
      <c r="A5" s="163" t="s">
        <v>7</v>
      </c>
      <c r="B5" s="14" t="s">
        <v>8</v>
      </c>
      <c r="C5" s="15">
        <v>0</v>
      </c>
      <c r="D5" s="120" t="s">
        <v>9</v>
      </c>
      <c r="E5" s="116">
        <v>330</v>
      </c>
      <c r="F5" s="120" t="s">
        <v>14</v>
      </c>
      <c r="G5" s="116">
        <v>550</v>
      </c>
      <c r="H5" s="4"/>
    </row>
    <row r="6" spans="1:8" ht="14.25">
      <c r="A6" s="164"/>
      <c r="B6" s="16" t="s">
        <v>10</v>
      </c>
      <c r="C6" s="17">
        <v>1</v>
      </c>
      <c r="D6" s="121" t="s">
        <v>11</v>
      </c>
      <c r="E6" s="117">
        <v>330</v>
      </c>
      <c r="F6" s="121" t="s">
        <v>18</v>
      </c>
      <c r="G6" s="117">
        <v>550</v>
      </c>
      <c r="H6" s="4"/>
    </row>
    <row r="7" spans="1:8" ht="14.25">
      <c r="A7" s="164"/>
      <c r="B7" s="18" t="s">
        <v>12</v>
      </c>
      <c r="C7" s="19">
        <v>2</v>
      </c>
      <c r="D7" s="121" t="s">
        <v>13</v>
      </c>
      <c r="E7" s="117">
        <v>660</v>
      </c>
      <c r="F7" s="121" t="s">
        <v>21</v>
      </c>
      <c r="G7" s="117">
        <v>880</v>
      </c>
      <c r="H7" s="4"/>
    </row>
    <row r="8" spans="1:8" ht="14.25">
      <c r="A8" s="165" t="s">
        <v>15</v>
      </c>
      <c r="B8" s="20" t="s">
        <v>16</v>
      </c>
      <c r="C8" s="21">
        <v>3</v>
      </c>
      <c r="D8" s="122" t="s">
        <v>17</v>
      </c>
      <c r="E8" s="118">
        <v>0</v>
      </c>
      <c r="F8" s="122" t="s">
        <v>133</v>
      </c>
      <c r="G8" s="118">
        <v>0</v>
      </c>
      <c r="H8" s="4"/>
    </row>
    <row r="9" spans="1:8" ht="14.25">
      <c r="A9" s="166"/>
      <c r="B9" s="20" t="s">
        <v>19</v>
      </c>
      <c r="C9" s="21">
        <v>4</v>
      </c>
      <c r="D9" s="122" t="s">
        <v>20</v>
      </c>
      <c r="E9" s="118">
        <v>0</v>
      </c>
      <c r="F9" s="122" t="s">
        <v>134</v>
      </c>
      <c r="G9" s="118">
        <v>0</v>
      </c>
      <c r="H9" s="4"/>
    </row>
    <row r="10" spans="1:8" ht="14.25">
      <c r="A10" s="153" t="s">
        <v>131</v>
      </c>
      <c r="B10" s="114" t="s">
        <v>16</v>
      </c>
      <c r="C10" s="115">
        <v>5</v>
      </c>
      <c r="D10" s="123" t="s">
        <v>137</v>
      </c>
      <c r="E10" s="119">
        <v>0</v>
      </c>
      <c r="F10" s="123" t="s">
        <v>135</v>
      </c>
      <c r="G10" s="119">
        <v>0</v>
      </c>
      <c r="H10" s="4"/>
    </row>
    <row r="11" spans="1:8" ht="14.25">
      <c r="A11" s="154"/>
      <c r="B11" s="114" t="s">
        <v>19</v>
      </c>
      <c r="C11" s="115">
        <v>6</v>
      </c>
      <c r="D11" s="123" t="s">
        <v>138</v>
      </c>
      <c r="E11" s="119">
        <v>0</v>
      </c>
      <c r="F11" s="123" t="s">
        <v>136</v>
      </c>
      <c r="G11" s="119">
        <v>0</v>
      </c>
      <c r="H11" s="4"/>
    </row>
    <row r="12" spans="1:8" ht="14.25">
      <c r="A12" s="4"/>
      <c r="B12" s="2"/>
      <c r="C12" s="2"/>
      <c r="D12" s="2"/>
      <c r="E12" s="4"/>
      <c r="F12" s="4"/>
      <c r="G12" s="4"/>
      <c r="H12" s="4"/>
    </row>
    <row r="13" spans="1:8" ht="14.25">
      <c r="A13" s="4"/>
      <c r="B13" s="3"/>
      <c r="C13" s="3"/>
      <c r="D13" s="3"/>
      <c r="E13" s="3"/>
      <c r="F13" s="3"/>
      <c r="G13" s="3"/>
      <c r="H13" s="3"/>
    </row>
    <row r="14" spans="1:8" ht="14.25">
      <c r="A14" s="22" t="s">
        <v>22</v>
      </c>
      <c r="B14" s="3"/>
      <c r="C14" s="2"/>
      <c r="D14" s="2"/>
      <c r="E14" s="2"/>
      <c r="F14" s="2"/>
      <c r="G14" s="2"/>
      <c r="H14" s="2"/>
    </row>
    <row r="15" spans="1:8" ht="14.25">
      <c r="A15" s="23" t="s">
        <v>23</v>
      </c>
      <c r="B15" s="24"/>
      <c r="C15" s="148" t="s">
        <v>24</v>
      </c>
      <c r="D15" s="149"/>
      <c r="E15" s="149"/>
      <c r="F15" s="25"/>
      <c r="G15" s="26" t="s">
        <v>25</v>
      </c>
      <c r="H15" s="27"/>
    </row>
    <row r="16" spans="1:8" ht="14.25">
      <c r="A16" s="151" t="s">
        <v>26</v>
      </c>
      <c r="B16" s="28" t="s">
        <v>27</v>
      </c>
      <c r="C16" s="29" t="s">
        <v>28</v>
      </c>
      <c r="D16" s="30"/>
      <c r="E16" s="31"/>
      <c r="F16" s="22"/>
      <c r="G16" s="167" t="s">
        <v>29</v>
      </c>
      <c r="H16" s="168"/>
    </row>
    <row r="17" spans="1:8" ht="14.25">
      <c r="A17" s="151"/>
      <c r="B17" s="28" t="s">
        <v>30</v>
      </c>
      <c r="C17" s="29" t="s">
        <v>31</v>
      </c>
      <c r="D17" s="32"/>
      <c r="E17" s="31"/>
      <c r="F17" s="22"/>
      <c r="G17" s="169" t="s">
        <v>32</v>
      </c>
      <c r="H17" s="170"/>
    </row>
    <row r="18" spans="1:8" ht="14.25">
      <c r="A18" s="151"/>
      <c r="B18" s="28" t="s">
        <v>33</v>
      </c>
      <c r="C18" s="29" t="s">
        <v>34</v>
      </c>
      <c r="D18" s="32"/>
      <c r="E18" s="31"/>
      <c r="F18" s="22"/>
      <c r="G18" s="169" t="s">
        <v>35</v>
      </c>
      <c r="H18" s="170"/>
    </row>
    <row r="19" spans="1:8" ht="14.25">
      <c r="A19" s="151"/>
      <c r="B19" s="28" t="s">
        <v>36</v>
      </c>
      <c r="C19" s="29" t="s">
        <v>37</v>
      </c>
      <c r="D19" s="32"/>
      <c r="E19" s="31"/>
      <c r="F19" s="22"/>
      <c r="G19" s="171">
        <v>123456</v>
      </c>
      <c r="H19" s="172"/>
    </row>
    <row r="20" spans="1:8" ht="14.25">
      <c r="A20" s="151"/>
      <c r="B20" s="28" t="s">
        <v>38</v>
      </c>
      <c r="C20" s="29" t="s">
        <v>39</v>
      </c>
      <c r="D20" s="32"/>
      <c r="E20" s="31"/>
      <c r="F20" s="22"/>
      <c r="G20" s="169" t="s">
        <v>53</v>
      </c>
      <c r="H20" s="170"/>
    </row>
    <row r="21" spans="1:8" ht="14.25">
      <c r="A21" s="151"/>
      <c r="B21" s="28" t="s">
        <v>40</v>
      </c>
      <c r="C21" s="29" t="s">
        <v>41</v>
      </c>
      <c r="D21" s="32"/>
      <c r="E21" s="31"/>
      <c r="F21" s="22"/>
      <c r="G21" s="155">
        <v>100000</v>
      </c>
      <c r="H21" s="156"/>
    </row>
    <row r="22" spans="1:8" ht="14.25">
      <c r="A22" s="146" t="s">
        <v>42</v>
      </c>
      <c r="B22" s="147"/>
      <c r="C22" s="148" t="s">
        <v>43</v>
      </c>
      <c r="D22" s="149"/>
      <c r="E22" s="149"/>
      <c r="F22" s="33"/>
      <c r="G22" s="26"/>
      <c r="H22" s="27"/>
    </row>
    <row r="23" spans="1:8" ht="14.25">
      <c r="A23" s="150" t="s">
        <v>44</v>
      </c>
      <c r="B23" s="32" t="s">
        <v>45</v>
      </c>
      <c r="C23" s="34" t="s">
        <v>46</v>
      </c>
      <c r="D23" s="30"/>
      <c r="E23" s="35"/>
      <c r="F23" s="36"/>
      <c r="G23" s="37"/>
      <c r="H23" s="38"/>
    </row>
    <row r="24" spans="1:8" ht="14.25">
      <c r="A24" s="151"/>
      <c r="B24" s="32" t="s">
        <v>47</v>
      </c>
      <c r="C24" s="39" t="s">
        <v>48</v>
      </c>
      <c r="D24" s="32"/>
      <c r="E24" s="31"/>
      <c r="F24" s="22"/>
      <c r="G24" s="40"/>
      <c r="H24" s="41"/>
    </row>
    <row r="25" spans="1:8" ht="14.25">
      <c r="A25" s="151"/>
      <c r="B25" s="32" t="s">
        <v>49</v>
      </c>
      <c r="C25" s="39" t="s">
        <v>50</v>
      </c>
      <c r="D25" s="32"/>
      <c r="E25" s="31"/>
      <c r="F25" s="22"/>
      <c r="G25" s="40"/>
      <c r="H25" s="41"/>
    </row>
    <row r="26" spans="1:8" ht="14.25">
      <c r="A26" s="151"/>
      <c r="B26" s="32" t="s">
        <v>125</v>
      </c>
      <c r="C26" s="39"/>
      <c r="D26" s="32"/>
      <c r="E26" s="31"/>
      <c r="F26" s="22"/>
      <c r="G26" s="40"/>
      <c r="H26" s="41"/>
    </row>
    <row r="27" spans="1:8" ht="14.25">
      <c r="A27" s="151"/>
      <c r="B27" s="32" t="s">
        <v>51</v>
      </c>
      <c r="C27" s="39" t="s">
        <v>126</v>
      </c>
      <c r="D27" s="32"/>
      <c r="E27" s="31"/>
      <c r="F27" s="22"/>
      <c r="G27" s="40"/>
      <c r="H27" s="41"/>
    </row>
    <row r="28" spans="1:8" ht="14.25">
      <c r="A28" s="151"/>
      <c r="B28" s="32" t="s">
        <v>52</v>
      </c>
      <c r="C28" s="39" t="s">
        <v>127</v>
      </c>
      <c r="D28" s="32"/>
      <c r="E28" s="31"/>
      <c r="F28" s="22"/>
      <c r="G28" s="40"/>
      <c r="H28" s="41"/>
    </row>
    <row r="29" spans="1:8" ht="14.25">
      <c r="A29" s="151"/>
      <c r="B29" s="32" t="s">
        <v>128</v>
      </c>
      <c r="C29" s="29"/>
      <c r="D29" s="32"/>
      <c r="E29" s="31"/>
      <c r="F29" s="22"/>
      <c r="G29" s="40"/>
      <c r="H29" s="41"/>
    </row>
    <row r="30" spans="1:8" ht="14.25">
      <c r="A30" s="151"/>
      <c r="B30" s="32" t="s">
        <v>51</v>
      </c>
      <c r="C30" s="39" t="s">
        <v>129</v>
      </c>
      <c r="D30" s="32"/>
      <c r="E30" s="31"/>
      <c r="F30" s="22"/>
      <c r="G30" s="40"/>
      <c r="H30" s="41"/>
    </row>
    <row r="31" spans="1:8" ht="14.25">
      <c r="A31" s="152"/>
      <c r="B31" s="42" t="s">
        <v>52</v>
      </c>
      <c r="C31" s="43" t="s">
        <v>130</v>
      </c>
      <c r="D31" s="42"/>
      <c r="E31" s="44"/>
      <c r="F31" s="45"/>
      <c r="G31" s="46"/>
      <c r="H31" s="47"/>
    </row>
  </sheetData>
  <sheetProtection password="EB13" sheet="1" objects="1" scenarios="1"/>
  <mergeCells count="18">
    <mergeCell ref="G21:H21"/>
    <mergeCell ref="A1:B1"/>
    <mergeCell ref="B2:C2"/>
    <mergeCell ref="D4:E4"/>
    <mergeCell ref="F4:G4"/>
    <mergeCell ref="A5:A7"/>
    <mergeCell ref="A8:A9"/>
    <mergeCell ref="G16:H16"/>
    <mergeCell ref="G17:H17"/>
    <mergeCell ref="G18:H18"/>
    <mergeCell ref="G19:H19"/>
    <mergeCell ref="G20:H20"/>
    <mergeCell ref="A22:B22"/>
    <mergeCell ref="C22:E22"/>
    <mergeCell ref="A23:A31"/>
    <mergeCell ref="A10:A11"/>
    <mergeCell ref="C15:E15"/>
    <mergeCell ref="A16:A2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919"/>
  <sheetViews>
    <sheetView tabSelected="1" workbookViewId="0">
      <selection activeCell="E12" sqref="E12:E13"/>
    </sheetView>
  </sheetViews>
  <sheetFormatPr defaultRowHeight="13.5"/>
  <cols>
    <col min="1" max="1" width="3.25" bestFit="1" customWidth="1"/>
    <col min="2" max="2" width="0.75" customWidth="1"/>
    <col min="3" max="3" width="16.875" customWidth="1"/>
    <col min="4" max="4" width="5.25" bestFit="1" customWidth="1"/>
    <col min="5" max="5" width="11.875" bestFit="1" customWidth="1"/>
    <col min="6" max="6" width="0.625" customWidth="1"/>
    <col min="7" max="7" width="5.625" customWidth="1"/>
    <col min="8" max="8" width="7" customWidth="1"/>
    <col min="9" max="9" width="5.125" customWidth="1"/>
    <col min="10" max="10" width="7" customWidth="1"/>
    <col min="11" max="11" width="7.875" bestFit="1" customWidth="1"/>
    <col min="12" max="12" width="15.875" bestFit="1" customWidth="1"/>
    <col min="13" max="13" width="9.5" bestFit="1" customWidth="1"/>
    <col min="14" max="14" width="1.5" customWidth="1"/>
    <col min="15" max="15" width="5.5" customWidth="1"/>
    <col min="16" max="16" width="1.375" customWidth="1"/>
    <col min="17" max="17" width="9.375" customWidth="1"/>
    <col min="20" max="20" width="22" bestFit="1" customWidth="1"/>
  </cols>
  <sheetData>
    <row r="1" spans="1:21" ht="21">
      <c r="A1" s="3"/>
      <c r="B1" s="3"/>
      <c r="C1" s="48"/>
      <c r="D1" s="3"/>
      <c r="E1" s="230" t="s">
        <v>141</v>
      </c>
      <c r="F1" s="231"/>
      <c r="G1" s="231"/>
      <c r="H1" s="231"/>
      <c r="I1" s="231"/>
      <c r="J1" s="49"/>
      <c r="K1" s="50"/>
      <c r="L1" s="51"/>
      <c r="M1" s="52" t="s">
        <v>54</v>
      </c>
      <c r="N1" s="3"/>
      <c r="O1" s="3"/>
      <c r="P1" s="53"/>
      <c r="Q1" s="53"/>
    </row>
    <row r="2" spans="1:2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3"/>
      <c r="Q2" s="53"/>
    </row>
    <row r="3" spans="1:21" ht="21">
      <c r="A3" s="2"/>
      <c r="B3" s="2"/>
      <c r="C3" s="2"/>
      <c r="D3" s="2"/>
      <c r="E3" s="54"/>
      <c r="F3" s="54"/>
      <c r="G3" s="54"/>
      <c r="H3" s="54"/>
      <c r="I3" s="55"/>
      <c r="J3" s="56"/>
      <c r="K3" s="50" t="s">
        <v>55</v>
      </c>
      <c r="L3" s="249">
        <v>43831</v>
      </c>
      <c r="M3" s="249"/>
      <c r="N3" s="40"/>
      <c r="O3" s="40"/>
      <c r="P3" s="57"/>
      <c r="Q3" s="234" t="s">
        <v>56</v>
      </c>
    </row>
    <row r="4" spans="1:21" ht="15">
      <c r="A4" s="2"/>
      <c r="B4" s="58"/>
      <c r="C4" s="59" t="s">
        <v>101</v>
      </c>
      <c r="D4" s="59"/>
      <c r="E4" s="2"/>
      <c r="F4" s="2"/>
      <c r="G4" s="2"/>
      <c r="H4" s="2"/>
      <c r="I4" s="55"/>
      <c r="J4" s="238" t="s">
        <v>174</v>
      </c>
      <c r="K4" s="238"/>
      <c r="L4" s="254"/>
      <c r="M4" s="254"/>
      <c r="N4" s="61"/>
      <c r="O4" s="61"/>
      <c r="P4" s="57"/>
      <c r="Q4" s="235"/>
    </row>
    <row r="5" spans="1:21" ht="15">
      <c r="A5" s="2"/>
      <c r="B5" s="250"/>
      <c r="C5" s="250"/>
      <c r="D5" s="250"/>
      <c r="E5" s="22" t="s">
        <v>177</v>
      </c>
      <c r="F5" s="22"/>
      <c r="G5" s="62"/>
      <c r="H5" s="55"/>
      <c r="I5" s="55"/>
      <c r="J5" s="238" t="s">
        <v>176</v>
      </c>
      <c r="K5" s="238"/>
      <c r="L5" s="251"/>
      <c r="M5" s="252"/>
      <c r="N5" s="40"/>
      <c r="O5" s="40"/>
      <c r="P5" s="63"/>
      <c r="Q5" s="235"/>
    </row>
    <row r="6" spans="1:21" ht="15">
      <c r="A6" s="2"/>
      <c r="B6" s="2"/>
      <c r="C6" s="60"/>
      <c r="D6" s="22"/>
      <c r="E6" s="22"/>
      <c r="F6" s="239" t="s">
        <v>57</v>
      </c>
      <c r="G6" s="240"/>
      <c r="H6" s="241"/>
      <c r="I6" s="55"/>
      <c r="J6" s="223" t="s">
        <v>175</v>
      </c>
      <c r="K6" s="223"/>
      <c r="L6" s="251"/>
      <c r="M6" s="252"/>
      <c r="N6" s="40"/>
      <c r="O6" s="40"/>
      <c r="P6" s="63"/>
      <c r="Q6" s="236"/>
    </row>
    <row r="7" spans="1:21" ht="14.25">
      <c r="A7" s="22"/>
      <c r="B7" s="22"/>
      <c r="C7" s="64" t="s">
        <v>59</v>
      </c>
      <c r="D7" s="1"/>
      <c r="E7" s="22"/>
      <c r="F7" s="255"/>
      <c r="G7" s="256"/>
      <c r="H7" s="124" t="str">
        <f>IF(F7=4,"シヨウヨ",IF(F7=3,"キウヨ",IF(F7=2,"サキフリ","フリコミ")))</f>
        <v>フリコミ</v>
      </c>
      <c r="I7" s="2"/>
      <c r="J7" s="223" t="s">
        <v>60</v>
      </c>
      <c r="K7" s="223"/>
      <c r="L7" s="251"/>
      <c r="M7" s="252"/>
      <c r="N7" s="40"/>
      <c r="O7" s="40"/>
      <c r="P7" s="57"/>
      <c r="Q7" s="65"/>
    </row>
    <row r="8" spans="1:21" ht="14.25">
      <c r="A8" s="2"/>
      <c r="B8" s="257">
        <v>43831</v>
      </c>
      <c r="C8" s="258"/>
      <c r="D8" s="259"/>
      <c r="E8" s="22"/>
      <c r="F8" s="22"/>
      <c r="G8" s="260" t="s">
        <v>140</v>
      </c>
      <c r="H8" s="261"/>
      <c r="I8" s="2"/>
      <c r="J8" s="223" t="s">
        <v>61</v>
      </c>
      <c r="K8" s="223"/>
      <c r="L8" s="247"/>
      <c r="M8" s="248"/>
      <c r="N8" s="40"/>
      <c r="O8" s="40"/>
      <c r="P8" s="57"/>
      <c r="Q8" s="66"/>
    </row>
    <row r="9" spans="1:21" ht="14.25">
      <c r="A9" s="61"/>
      <c r="B9" s="61"/>
      <c r="C9" s="40"/>
      <c r="D9" s="40"/>
      <c r="E9" s="61"/>
      <c r="F9" s="61"/>
      <c r="G9" s="253" t="s">
        <v>139</v>
      </c>
      <c r="H9" s="253"/>
      <c r="I9" s="61"/>
      <c r="J9" s="40"/>
      <c r="K9" s="40"/>
      <c r="L9" s="40"/>
      <c r="M9" s="40"/>
      <c r="N9" s="61"/>
      <c r="O9" s="61"/>
      <c r="P9" s="57"/>
      <c r="Q9" s="57"/>
    </row>
    <row r="10" spans="1:21" ht="14.25">
      <c r="A10" s="67"/>
      <c r="B10" s="68"/>
      <c r="C10" s="69" t="s">
        <v>173</v>
      </c>
      <c r="D10" s="209" t="s">
        <v>62</v>
      </c>
      <c r="E10" s="211" t="s">
        <v>63</v>
      </c>
      <c r="F10" s="70"/>
      <c r="G10" s="213" t="s">
        <v>64</v>
      </c>
      <c r="H10" s="214"/>
      <c r="I10" s="214"/>
      <c r="J10" s="214"/>
      <c r="K10" s="215"/>
      <c r="L10" s="71" t="s">
        <v>65</v>
      </c>
      <c r="M10" s="72" t="s">
        <v>66</v>
      </c>
      <c r="N10" s="216"/>
      <c r="O10" s="73" t="s">
        <v>67</v>
      </c>
      <c r="P10" s="64"/>
      <c r="Q10" s="74" t="s">
        <v>68</v>
      </c>
      <c r="S10" s="157" t="s">
        <v>0</v>
      </c>
      <c r="T10" s="158"/>
      <c r="U10" s="1"/>
    </row>
    <row r="11" spans="1:21" ht="14.25">
      <c r="A11" s="75"/>
      <c r="B11" s="76"/>
      <c r="C11" s="77" t="s">
        <v>69</v>
      </c>
      <c r="D11" s="210" t="s">
        <v>70</v>
      </c>
      <c r="E11" s="212"/>
      <c r="F11" s="76"/>
      <c r="G11" s="217" t="s">
        <v>71</v>
      </c>
      <c r="H11" s="218"/>
      <c r="I11" s="218"/>
      <c r="J11" s="218"/>
      <c r="K11" s="219"/>
      <c r="L11" s="78" t="s">
        <v>72</v>
      </c>
      <c r="M11" s="79" t="s">
        <v>169</v>
      </c>
      <c r="N11" s="216"/>
      <c r="O11" s="80" t="s">
        <v>73</v>
      </c>
      <c r="P11" s="64"/>
      <c r="Q11" s="81" t="s">
        <v>74</v>
      </c>
      <c r="S11" s="4"/>
      <c r="T11" s="159"/>
      <c r="U11" s="160"/>
    </row>
    <row r="12" spans="1:21" ht="14.25" customHeight="1">
      <c r="A12" s="82">
        <v>1</v>
      </c>
      <c r="B12" s="68"/>
      <c r="C12" s="83"/>
      <c r="D12" s="194"/>
      <c r="E12" s="196"/>
      <c r="F12" s="198"/>
      <c r="G12" s="200"/>
      <c r="H12" s="201"/>
      <c r="I12" s="201"/>
      <c r="J12" s="201"/>
      <c r="K12" s="202"/>
      <c r="L12" s="205"/>
      <c r="M12" s="184">
        <f>IF(AND(L12&gt;0,ISNUMBER(L12)=TRUE),IF(ISNUMBER(O12)=FALSE,0,INDEX((三万円未満,三万円以上),O12+1,1,IF(L12&lt;30000,1,2))),0)</f>
        <v>0</v>
      </c>
      <c r="N12" s="216"/>
      <c r="O12" s="173"/>
      <c r="P12" s="208"/>
      <c r="Q12" s="189"/>
      <c r="S12" s="5"/>
      <c r="T12" s="6" t="s">
        <v>1</v>
      </c>
      <c r="U12" s="7" t="s">
        <v>2</v>
      </c>
    </row>
    <row r="13" spans="1:21" ht="14.25">
      <c r="A13" s="84"/>
      <c r="B13" s="76"/>
      <c r="C13" s="85"/>
      <c r="D13" s="195"/>
      <c r="E13" s="197"/>
      <c r="F13" s="199"/>
      <c r="G13" s="203"/>
      <c r="H13" s="203"/>
      <c r="I13" s="203"/>
      <c r="J13" s="203"/>
      <c r="K13" s="204"/>
      <c r="L13" s="206"/>
      <c r="M13" s="207"/>
      <c r="N13" s="216"/>
      <c r="O13" s="174"/>
      <c r="P13" s="208"/>
      <c r="Q13" s="190"/>
      <c r="S13" s="11"/>
      <c r="T13" s="12"/>
      <c r="U13" s="13" t="s">
        <v>4</v>
      </c>
    </row>
    <row r="14" spans="1:21" ht="14.25" customHeight="1">
      <c r="A14" s="86">
        <v>2</v>
      </c>
      <c r="B14" s="68"/>
      <c r="C14" s="83"/>
      <c r="D14" s="194"/>
      <c r="E14" s="196"/>
      <c r="F14" s="198"/>
      <c r="G14" s="200"/>
      <c r="H14" s="201"/>
      <c r="I14" s="201"/>
      <c r="J14" s="201"/>
      <c r="K14" s="202"/>
      <c r="L14" s="205"/>
      <c r="M14" s="184">
        <f>IF(AND(L14&gt;0,ISNUMBER(L14)=TRUE),IF(ISNUMBER(O14)=FALSE,0,INDEX((三万円未満,三万円以上),O14+1,1,IF(L14&lt;30000,1,2))),0)</f>
        <v>0</v>
      </c>
      <c r="N14" s="216"/>
      <c r="O14" s="173"/>
      <c r="P14" s="208"/>
      <c r="Q14" s="189"/>
      <c r="S14" s="163" t="s">
        <v>7</v>
      </c>
      <c r="T14" s="14" t="s">
        <v>8</v>
      </c>
      <c r="U14" s="15">
        <v>0</v>
      </c>
    </row>
    <row r="15" spans="1:21" ht="14.25" customHeight="1">
      <c r="A15" s="87"/>
      <c r="B15" s="88"/>
      <c r="C15" s="85"/>
      <c r="D15" s="195"/>
      <c r="E15" s="197"/>
      <c r="F15" s="199"/>
      <c r="G15" s="203"/>
      <c r="H15" s="203"/>
      <c r="I15" s="203"/>
      <c r="J15" s="203"/>
      <c r="K15" s="204"/>
      <c r="L15" s="206"/>
      <c r="M15" s="207"/>
      <c r="N15" s="216"/>
      <c r="O15" s="174"/>
      <c r="P15" s="208"/>
      <c r="Q15" s="190"/>
      <c r="S15" s="164"/>
      <c r="T15" s="16" t="s">
        <v>10</v>
      </c>
      <c r="U15" s="17">
        <v>1</v>
      </c>
    </row>
    <row r="16" spans="1:21" ht="14.25" customHeight="1">
      <c r="A16" s="86">
        <v>3</v>
      </c>
      <c r="B16" s="68"/>
      <c r="C16" s="83"/>
      <c r="D16" s="194"/>
      <c r="E16" s="196"/>
      <c r="F16" s="198"/>
      <c r="G16" s="200"/>
      <c r="H16" s="201"/>
      <c r="I16" s="201"/>
      <c r="J16" s="201"/>
      <c r="K16" s="202"/>
      <c r="L16" s="205"/>
      <c r="M16" s="184">
        <f>IF(AND(L16&gt;0,ISNUMBER(L16)=TRUE),IF(ISNUMBER(O16)=FALSE,0,INDEX((三万円未満,三万円以上),O16+1,1,IF(L16&lt;30000,1,2))),0)</f>
        <v>0</v>
      </c>
      <c r="N16" s="216"/>
      <c r="O16" s="173"/>
      <c r="P16" s="208"/>
      <c r="Q16" s="189"/>
      <c r="S16" s="164"/>
      <c r="T16" s="18" t="s">
        <v>12</v>
      </c>
      <c r="U16" s="19">
        <v>2</v>
      </c>
    </row>
    <row r="17" spans="1:21" ht="14.25" customHeight="1">
      <c r="A17" s="87"/>
      <c r="B17" s="76"/>
      <c r="C17" s="85"/>
      <c r="D17" s="195"/>
      <c r="E17" s="197"/>
      <c r="F17" s="199"/>
      <c r="G17" s="203"/>
      <c r="H17" s="203"/>
      <c r="I17" s="203"/>
      <c r="J17" s="203"/>
      <c r="K17" s="204"/>
      <c r="L17" s="206"/>
      <c r="M17" s="207"/>
      <c r="N17" s="216"/>
      <c r="O17" s="174"/>
      <c r="P17" s="208"/>
      <c r="Q17" s="190"/>
      <c r="S17" s="165" t="s">
        <v>15</v>
      </c>
      <c r="T17" s="20" t="s">
        <v>16</v>
      </c>
      <c r="U17" s="21">
        <v>3</v>
      </c>
    </row>
    <row r="18" spans="1:21" ht="14.25" customHeight="1">
      <c r="A18" s="86">
        <v>4</v>
      </c>
      <c r="B18" s="68"/>
      <c r="C18" s="83"/>
      <c r="D18" s="194"/>
      <c r="E18" s="196"/>
      <c r="F18" s="198"/>
      <c r="G18" s="200"/>
      <c r="H18" s="201"/>
      <c r="I18" s="201"/>
      <c r="J18" s="201"/>
      <c r="K18" s="202"/>
      <c r="L18" s="205"/>
      <c r="M18" s="184">
        <f>IF(AND(L18&gt;0,ISNUMBER(L18)=TRUE),IF(ISNUMBER(O18)=FALSE,0,INDEX((三万円未満,三万円以上),O18+1,1,IF(L18&lt;30000,1,2))),0)</f>
        <v>0</v>
      </c>
      <c r="N18" s="216"/>
      <c r="O18" s="173"/>
      <c r="P18" s="208"/>
      <c r="Q18" s="189"/>
      <c r="S18" s="166"/>
      <c r="T18" s="20" t="s">
        <v>19</v>
      </c>
      <c r="U18" s="21">
        <v>4</v>
      </c>
    </row>
    <row r="19" spans="1:21" ht="14.25" customHeight="1">
      <c r="A19" s="87"/>
      <c r="B19" s="88"/>
      <c r="C19" s="85"/>
      <c r="D19" s="195"/>
      <c r="E19" s="197"/>
      <c r="F19" s="199"/>
      <c r="G19" s="203"/>
      <c r="H19" s="203"/>
      <c r="I19" s="203"/>
      <c r="J19" s="203"/>
      <c r="K19" s="204"/>
      <c r="L19" s="206"/>
      <c r="M19" s="207"/>
      <c r="N19" s="216"/>
      <c r="O19" s="174"/>
      <c r="P19" s="208"/>
      <c r="Q19" s="190"/>
      <c r="S19" s="153" t="s">
        <v>131</v>
      </c>
      <c r="T19" s="114" t="s">
        <v>16</v>
      </c>
      <c r="U19" s="115">
        <v>5</v>
      </c>
    </row>
    <row r="20" spans="1:21" ht="14.25" customHeight="1">
      <c r="A20" s="86">
        <v>5</v>
      </c>
      <c r="B20" s="68"/>
      <c r="C20" s="83"/>
      <c r="D20" s="194"/>
      <c r="E20" s="196"/>
      <c r="F20" s="198"/>
      <c r="G20" s="200"/>
      <c r="H20" s="201"/>
      <c r="I20" s="201"/>
      <c r="J20" s="201"/>
      <c r="K20" s="202"/>
      <c r="L20" s="205"/>
      <c r="M20" s="184">
        <f>IF(AND(L20&gt;0,ISNUMBER(L20)=TRUE),IF(ISNUMBER(O20)=FALSE,0,INDEX((三万円未満,三万円以上),O20+1,1,IF(L20&lt;30000,1,2))),0)</f>
        <v>0</v>
      </c>
      <c r="N20" s="216"/>
      <c r="O20" s="173"/>
      <c r="P20" s="208"/>
      <c r="Q20" s="189"/>
      <c r="S20" s="154"/>
      <c r="T20" s="114" t="s">
        <v>19</v>
      </c>
      <c r="U20" s="115">
        <v>6</v>
      </c>
    </row>
    <row r="21" spans="1:21" ht="14.25" customHeight="1">
      <c r="A21" s="87"/>
      <c r="B21" s="76"/>
      <c r="C21" s="85"/>
      <c r="D21" s="195"/>
      <c r="E21" s="197"/>
      <c r="F21" s="199"/>
      <c r="G21" s="203"/>
      <c r="H21" s="203"/>
      <c r="I21" s="203"/>
      <c r="J21" s="203"/>
      <c r="K21" s="204"/>
      <c r="L21" s="206"/>
      <c r="M21" s="207"/>
      <c r="N21" s="216"/>
      <c r="O21" s="174"/>
      <c r="P21" s="208"/>
      <c r="Q21" s="190"/>
    </row>
    <row r="22" spans="1:21" ht="14.25" customHeight="1">
      <c r="A22" s="86">
        <v>6</v>
      </c>
      <c r="B22" s="68"/>
      <c r="C22" s="83"/>
      <c r="D22" s="194"/>
      <c r="E22" s="196"/>
      <c r="F22" s="198"/>
      <c r="G22" s="200"/>
      <c r="H22" s="201"/>
      <c r="I22" s="201"/>
      <c r="J22" s="201"/>
      <c r="K22" s="202"/>
      <c r="L22" s="205"/>
      <c r="M22" s="184">
        <f>IF(AND(L22&gt;0,ISNUMBER(L22)=TRUE),IF(ISNUMBER(O22)=FALSE,0,INDEX((三万円未満,三万円以上),O22+1,1,IF(L22&lt;30000,1,2))),0)</f>
        <v>0</v>
      </c>
      <c r="N22" s="216"/>
      <c r="O22" s="173"/>
      <c r="P22" s="208"/>
      <c r="Q22" s="189"/>
    </row>
    <row r="23" spans="1:21" ht="14.25" customHeight="1">
      <c r="A23" s="87"/>
      <c r="B23" s="88"/>
      <c r="C23" s="85"/>
      <c r="D23" s="195"/>
      <c r="E23" s="197"/>
      <c r="F23" s="199"/>
      <c r="G23" s="203"/>
      <c r="H23" s="203"/>
      <c r="I23" s="203"/>
      <c r="J23" s="203"/>
      <c r="K23" s="204"/>
      <c r="L23" s="206"/>
      <c r="M23" s="207"/>
      <c r="N23" s="216"/>
      <c r="O23" s="174"/>
      <c r="P23" s="208"/>
      <c r="Q23" s="190"/>
    </row>
    <row r="24" spans="1:21" ht="14.25" customHeight="1">
      <c r="A24" s="86">
        <v>7</v>
      </c>
      <c r="B24" s="68"/>
      <c r="C24" s="83"/>
      <c r="D24" s="194"/>
      <c r="E24" s="196"/>
      <c r="F24" s="198"/>
      <c r="G24" s="200"/>
      <c r="H24" s="201"/>
      <c r="I24" s="201"/>
      <c r="J24" s="201"/>
      <c r="K24" s="202"/>
      <c r="L24" s="205"/>
      <c r="M24" s="184">
        <f>IF(AND(L24&gt;0,ISNUMBER(L24)=TRUE),IF(ISNUMBER(O24)=FALSE,0,INDEX((三万円未満,三万円以上),O24+1,1,IF(L24&lt;30000,1,2))),0)</f>
        <v>0</v>
      </c>
      <c r="N24" s="216"/>
      <c r="O24" s="173"/>
      <c r="P24" s="208"/>
      <c r="Q24" s="189"/>
    </row>
    <row r="25" spans="1:21" ht="14.25" customHeight="1">
      <c r="A25" s="87"/>
      <c r="B25" s="76"/>
      <c r="C25" s="85"/>
      <c r="D25" s="195"/>
      <c r="E25" s="197"/>
      <c r="F25" s="199"/>
      <c r="G25" s="203"/>
      <c r="H25" s="203"/>
      <c r="I25" s="203"/>
      <c r="J25" s="203"/>
      <c r="K25" s="204"/>
      <c r="L25" s="206"/>
      <c r="M25" s="207"/>
      <c r="N25" s="216"/>
      <c r="O25" s="174"/>
      <c r="P25" s="208"/>
      <c r="Q25" s="190"/>
    </row>
    <row r="26" spans="1:21" ht="14.25" customHeight="1">
      <c r="A26" s="86">
        <v>8</v>
      </c>
      <c r="B26" s="68"/>
      <c r="C26" s="83"/>
      <c r="D26" s="194"/>
      <c r="E26" s="196"/>
      <c r="F26" s="198"/>
      <c r="G26" s="200"/>
      <c r="H26" s="201"/>
      <c r="I26" s="201"/>
      <c r="J26" s="201"/>
      <c r="K26" s="202"/>
      <c r="L26" s="205"/>
      <c r="M26" s="184">
        <f>IF(AND(L26&gt;0,ISNUMBER(L26)=TRUE),IF(ISNUMBER(O26)=FALSE,0,INDEX((三万円未満,三万円以上),O26+1,1,IF(L26&lt;30000,1,2))),0)</f>
        <v>0</v>
      </c>
      <c r="N26" s="216"/>
      <c r="O26" s="173"/>
      <c r="P26" s="208"/>
      <c r="Q26" s="189"/>
    </row>
    <row r="27" spans="1:21" ht="14.25" customHeight="1">
      <c r="A27" s="87"/>
      <c r="B27" s="88"/>
      <c r="C27" s="85"/>
      <c r="D27" s="195"/>
      <c r="E27" s="197"/>
      <c r="F27" s="199"/>
      <c r="G27" s="203"/>
      <c r="H27" s="203"/>
      <c r="I27" s="203"/>
      <c r="J27" s="203"/>
      <c r="K27" s="204"/>
      <c r="L27" s="206"/>
      <c r="M27" s="207"/>
      <c r="N27" s="216"/>
      <c r="O27" s="174"/>
      <c r="P27" s="208"/>
      <c r="Q27" s="190"/>
    </row>
    <row r="28" spans="1:21" ht="14.25" customHeight="1">
      <c r="A28" s="86">
        <v>9</v>
      </c>
      <c r="B28" s="68"/>
      <c r="C28" s="83"/>
      <c r="D28" s="194"/>
      <c r="E28" s="196"/>
      <c r="F28" s="198"/>
      <c r="G28" s="200"/>
      <c r="H28" s="201"/>
      <c r="I28" s="201"/>
      <c r="J28" s="201"/>
      <c r="K28" s="202"/>
      <c r="L28" s="205"/>
      <c r="M28" s="184">
        <f>IF(AND(L28&gt;0,ISNUMBER(L28)=TRUE),IF(ISNUMBER(O28)=FALSE,0,INDEX((三万円未満,三万円以上),O28+1,1,IF(L28&lt;30000,1,2))),0)</f>
        <v>0</v>
      </c>
      <c r="N28" s="216"/>
      <c r="O28" s="173"/>
      <c r="P28" s="208"/>
      <c r="Q28" s="189"/>
    </row>
    <row r="29" spans="1:21" ht="14.25" customHeight="1">
      <c r="A29" s="87"/>
      <c r="B29" s="76"/>
      <c r="C29" s="85"/>
      <c r="D29" s="195"/>
      <c r="E29" s="197"/>
      <c r="F29" s="199"/>
      <c r="G29" s="203"/>
      <c r="H29" s="203"/>
      <c r="I29" s="203"/>
      <c r="J29" s="203"/>
      <c r="K29" s="204"/>
      <c r="L29" s="206"/>
      <c r="M29" s="207"/>
      <c r="N29" s="216"/>
      <c r="O29" s="174"/>
      <c r="P29" s="208"/>
      <c r="Q29" s="190"/>
    </row>
    <row r="30" spans="1:21" ht="14.25" customHeight="1">
      <c r="A30" s="86">
        <v>10</v>
      </c>
      <c r="B30" s="68"/>
      <c r="C30" s="83"/>
      <c r="D30" s="194"/>
      <c r="E30" s="196"/>
      <c r="F30" s="198"/>
      <c r="G30" s="200"/>
      <c r="H30" s="201"/>
      <c r="I30" s="201"/>
      <c r="J30" s="201"/>
      <c r="K30" s="202"/>
      <c r="L30" s="205"/>
      <c r="M30" s="184">
        <f>IF(AND(L30&gt;0,ISNUMBER(L30)=TRUE),IF(ISNUMBER(O30)=FALSE,0,INDEX((三万円未満,三万円以上),O30+1,1,IF(L30&lt;30000,1,2))),0)</f>
        <v>0</v>
      </c>
      <c r="N30" s="216"/>
      <c r="O30" s="173"/>
      <c r="P30" s="208"/>
      <c r="Q30" s="189"/>
    </row>
    <row r="31" spans="1:21" ht="14.25" customHeight="1">
      <c r="A31" s="87"/>
      <c r="B31" s="88"/>
      <c r="C31" s="85"/>
      <c r="D31" s="195"/>
      <c r="E31" s="197"/>
      <c r="F31" s="199"/>
      <c r="G31" s="203"/>
      <c r="H31" s="203"/>
      <c r="I31" s="203"/>
      <c r="J31" s="203"/>
      <c r="K31" s="204"/>
      <c r="L31" s="206"/>
      <c r="M31" s="207"/>
      <c r="N31" s="216"/>
      <c r="O31" s="174"/>
      <c r="P31" s="208"/>
      <c r="Q31" s="190"/>
    </row>
    <row r="32" spans="1:21" ht="14.25" customHeight="1">
      <c r="A32" s="86">
        <v>11</v>
      </c>
      <c r="B32" s="68"/>
      <c r="C32" s="83"/>
      <c r="D32" s="194"/>
      <c r="E32" s="196"/>
      <c r="F32" s="198"/>
      <c r="G32" s="200"/>
      <c r="H32" s="201"/>
      <c r="I32" s="201"/>
      <c r="J32" s="201"/>
      <c r="K32" s="202"/>
      <c r="L32" s="205"/>
      <c r="M32" s="184">
        <f>IF(AND(L32&gt;0,ISNUMBER(L32)=TRUE),IF(ISNUMBER(O32)=FALSE,0,INDEX((三万円未満,三万円以上),O32+1,1,IF(L32&lt;30000,1,2))),0)</f>
        <v>0</v>
      </c>
      <c r="N32" s="216"/>
      <c r="O32" s="173"/>
      <c r="P32" s="208"/>
      <c r="Q32" s="189"/>
    </row>
    <row r="33" spans="1:17" ht="14.25" customHeight="1">
      <c r="A33" s="87"/>
      <c r="B33" s="76"/>
      <c r="C33" s="85"/>
      <c r="D33" s="195"/>
      <c r="E33" s="197"/>
      <c r="F33" s="199"/>
      <c r="G33" s="203"/>
      <c r="H33" s="203"/>
      <c r="I33" s="203"/>
      <c r="J33" s="203"/>
      <c r="K33" s="204"/>
      <c r="L33" s="206"/>
      <c r="M33" s="207"/>
      <c r="N33" s="216"/>
      <c r="O33" s="174"/>
      <c r="P33" s="208"/>
      <c r="Q33" s="190"/>
    </row>
    <row r="34" spans="1:17" ht="14.25" customHeight="1">
      <c r="A34" s="86">
        <v>12</v>
      </c>
      <c r="B34" s="68"/>
      <c r="C34" s="83"/>
      <c r="D34" s="194"/>
      <c r="E34" s="196"/>
      <c r="F34" s="198"/>
      <c r="G34" s="200"/>
      <c r="H34" s="201"/>
      <c r="I34" s="201"/>
      <c r="J34" s="201"/>
      <c r="K34" s="202"/>
      <c r="L34" s="205"/>
      <c r="M34" s="184">
        <f>IF(AND(L34&gt;0,ISNUMBER(L34)=TRUE),IF(ISNUMBER(O34)=FALSE,0,INDEX((三万円未満,三万円以上),O34+1,1,IF(L34&lt;30000,1,2))),0)</f>
        <v>0</v>
      </c>
      <c r="N34" s="216"/>
      <c r="O34" s="173"/>
      <c r="P34" s="208"/>
      <c r="Q34" s="189"/>
    </row>
    <row r="35" spans="1:17" ht="14.25" customHeight="1">
      <c r="A35" s="87"/>
      <c r="B35" s="88"/>
      <c r="C35" s="85"/>
      <c r="D35" s="195"/>
      <c r="E35" s="197"/>
      <c r="F35" s="199"/>
      <c r="G35" s="203"/>
      <c r="H35" s="203"/>
      <c r="I35" s="203"/>
      <c r="J35" s="203"/>
      <c r="K35" s="204"/>
      <c r="L35" s="206"/>
      <c r="M35" s="207"/>
      <c r="N35" s="216"/>
      <c r="O35" s="174"/>
      <c r="P35" s="208"/>
      <c r="Q35" s="190"/>
    </row>
    <row r="36" spans="1:17" ht="14.25" customHeight="1">
      <c r="A36" s="86">
        <v>13</v>
      </c>
      <c r="B36" s="68"/>
      <c r="C36" s="83"/>
      <c r="D36" s="194"/>
      <c r="E36" s="196"/>
      <c r="F36" s="198"/>
      <c r="G36" s="200"/>
      <c r="H36" s="201"/>
      <c r="I36" s="201"/>
      <c r="J36" s="201"/>
      <c r="K36" s="202"/>
      <c r="L36" s="205"/>
      <c r="M36" s="184">
        <f>IF(AND(L36&gt;0,ISNUMBER(L36)=TRUE),IF(ISNUMBER(O36)=FALSE,0,INDEX((三万円未満,三万円以上),O36+1,1,IF(L36&lt;30000,1,2))),0)</f>
        <v>0</v>
      </c>
      <c r="N36" s="216"/>
      <c r="O36" s="173"/>
      <c r="P36" s="208"/>
      <c r="Q36" s="189"/>
    </row>
    <row r="37" spans="1:17" ht="14.25" customHeight="1">
      <c r="A37" s="87"/>
      <c r="B37" s="76"/>
      <c r="C37" s="85"/>
      <c r="D37" s="195"/>
      <c r="E37" s="197"/>
      <c r="F37" s="199"/>
      <c r="G37" s="203"/>
      <c r="H37" s="203"/>
      <c r="I37" s="203"/>
      <c r="J37" s="203"/>
      <c r="K37" s="204"/>
      <c r="L37" s="206"/>
      <c r="M37" s="207"/>
      <c r="N37" s="216"/>
      <c r="O37" s="174"/>
      <c r="P37" s="208"/>
      <c r="Q37" s="190"/>
    </row>
    <row r="38" spans="1:17" ht="14.25" customHeight="1">
      <c r="A38" s="86">
        <v>14</v>
      </c>
      <c r="B38" s="68"/>
      <c r="C38" s="83"/>
      <c r="D38" s="194"/>
      <c r="E38" s="196"/>
      <c r="F38" s="198"/>
      <c r="G38" s="200"/>
      <c r="H38" s="201"/>
      <c r="I38" s="201"/>
      <c r="J38" s="201"/>
      <c r="K38" s="202"/>
      <c r="L38" s="205"/>
      <c r="M38" s="184">
        <f>IF(AND(L38&gt;0,ISNUMBER(L38)=TRUE),IF(ISNUMBER(O38)=FALSE,0,INDEX((三万円未満,三万円以上),O38+1,1,IF(L38&lt;30000,1,2))),0)</f>
        <v>0</v>
      </c>
      <c r="N38" s="216"/>
      <c r="O38" s="173"/>
      <c r="P38" s="208"/>
      <c r="Q38" s="189"/>
    </row>
    <row r="39" spans="1:17" ht="14.25" customHeight="1">
      <c r="A39" s="87"/>
      <c r="B39" s="88"/>
      <c r="C39" s="85"/>
      <c r="D39" s="195"/>
      <c r="E39" s="197"/>
      <c r="F39" s="199"/>
      <c r="G39" s="203"/>
      <c r="H39" s="203"/>
      <c r="I39" s="203"/>
      <c r="J39" s="203"/>
      <c r="K39" s="204"/>
      <c r="L39" s="206"/>
      <c r="M39" s="207"/>
      <c r="N39" s="216"/>
      <c r="O39" s="174"/>
      <c r="P39" s="208"/>
      <c r="Q39" s="190"/>
    </row>
    <row r="40" spans="1:17" ht="14.25" customHeight="1">
      <c r="A40" s="86">
        <v>15</v>
      </c>
      <c r="B40" s="68"/>
      <c r="C40" s="83"/>
      <c r="D40" s="194"/>
      <c r="E40" s="196"/>
      <c r="F40" s="198"/>
      <c r="G40" s="200"/>
      <c r="H40" s="201"/>
      <c r="I40" s="201"/>
      <c r="J40" s="201"/>
      <c r="K40" s="202"/>
      <c r="L40" s="205"/>
      <c r="M40" s="184">
        <f>IF(AND(L40&gt;0,ISNUMBER(L40)=TRUE),IF(ISNUMBER(O40)=FALSE,0,INDEX((三万円未満,三万円以上),O40+1,1,IF(L40&lt;30000,1,2))),0)</f>
        <v>0</v>
      </c>
      <c r="N40" s="216"/>
      <c r="O40" s="173"/>
      <c r="P40" s="208"/>
      <c r="Q40" s="189"/>
    </row>
    <row r="41" spans="1:17" ht="14.25" customHeight="1">
      <c r="A41" s="75"/>
      <c r="B41" s="76"/>
      <c r="C41" s="85"/>
      <c r="D41" s="195"/>
      <c r="E41" s="197"/>
      <c r="F41" s="199"/>
      <c r="G41" s="203"/>
      <c r="H41" s="203"/>
      <c r="I41" s="203"/>
      <c r="J41" s="203"/>
      <c r="K41" s="204"/>
      <c r="L41" s="206"/>
      <c r="M41" s="207"/>
      <c r="N41" s="216"/>
      <c r="O41" s="174"/>
      <c r="P41" s="208"/>
      <c r="Q41" s="190"/>
    </row>
    <row r="42" spans="1:17" ht="14.25">
      <c r="A42" s="175" t="s">
        <v>62</v>
      </c>
      <c r="B42" s="175"/>
      <c r="C42" s="91" t="s">
        <v>77</v>
      </c>
      <c r="D42" s="92" t="s">
        <v>78</v>
      </c>
      <c r="E42" s="22"/>
      <c r="F42" s="36"/>
      <c r="G42" s="90"/>
      <c r="H42" s="176">
        <f>COUNTIF(L12:L41,"&gt;=1")</f>
        <v>0</v>
      </c>
      <c r="I42" s="178" t="s">
        <v>75</v>
      </c>
      <c r="J42" s="180" t="s">
        <v>76</v>
      </c>
      <c r="K42" s="181"/>
      <c r="L42" s="192">
        <f>SUM(L12:L41)</f>
        <v>0</v>
      </c>
      <c r="M42" s="192">
        <f>SUM(M12:M41)</f>
        <v>0</v>
      </c>
      <c r="N42" s="22"/>
      <c r="O42" s="22"/>
      <c r="P42" s="64"/>
      <c r="Q42" s="64"/>
    </row>
    <row r="43" spans="1:17" ht="14.25" customHeight="1">
      <c r="A43" s="175"/>
      <c r="B43" s="175"/>
      <c r="C43" s="91" t="s">
        <v>79</v>
      </c>
      <c r="D43" s="92" t="s">
        <v>80</v>
      </c>
      <c r="E43" s="22"/>
      <c r="F43" s="22"/>
      <c r="G43" s="93"/>
      <c r="H43" s="191"/>
      <c r="I43" s="179"/>
      <c r="J43" s="182"/>
      <c r="K43" s="183"/>
      <c r="L43" s="193"/>
      <c r="M43" s="193"/>
      <c r="N43" s="22"/>
      <c r="O43" s="22"/>
      <c r="P43" s="57"/>
      <c r="Q43" s="57"/>
    </row>
    <row r="44" spans="1:17" ht="14.25">
      <c r="A44" s="175"/>
      <c r="B44" s="175"/>
      <c r="C44" s="91" t="s">
        <v>165</v>
      </c>
      <c r="D44" s="129" t="s">
        <v>167</v>
      </c>
      <c r="E44" s="94"/>
      <c r="F44" s="22"/>
      <c r="G44" s="95"/>
      <c r="H44" s="176">
        <f>H42</f>
        <v>0</v>
      </c>
      <c r="I44" s="178" t="s">
        <v>75</v>
      </c>
      <c r="J44" s="180" t="s">
        <v>81</v>
      </c>
      <c r="K44" s="181"/>
      <c r="L44" s="184">
        <f>L42</f>
        <v>0</v>
      </c>
      <c r="M44" s="184">
        <f>M42</f>
        <v>0</v>
      </c>
      <c r="N44" s="22"/>
      <c r="O44" s="22"/>
      <c r="P44" s="57"/>
      <c r="Q44" s="57"/>
    </row>
    <row r="45" spans="1:17" ht="14.25">
      <c r="A45" s="175"/>
      <c r="B45" s="175"/>
      <c r="C45" s="91" t="s">
        <v>166</v>
      </c>
      <c r="D45" s="129" t="s">
        <v>168</v>
      </c>
      <c r="E45" s="96"/>
      <c r="F45" s="22"/>
      <c r="G45" s="97"/>
      <c r="H45" s="177"/>
      <c r="I45" s="179"/>
      <c r="J45" s="182"/>
      <c r="K45" s="183"/>
      <c r="L45" s="185"/>
      <c r="M45" s="185"/>
      <c r="N45" s="22"/>
      <c r="O45" s="22"/>
      <c r="P45" s="57"/>
      <c r="Q45" s="57"/>
    </row>
    <row r="46" spans="1:17" ht="14.25">
      <c r="A46" s="61"/>
      <c r="B46" s="61"/>
      <c r="C46" s="40"/>
      <c r="D46" s="40"/>
      <c r="E46" s="61"/>
      <c r="F46" s="61"/>
      <c r="G46" s="40"/>
      <c r="H46" s="40"/>
      <c r="I46" s="40"/>
      <c r="J46" s="40"/>
      <c r="K46" s="40"/>
      <c r="L46" s="40"/>
      <c r="M46" s="40"/>
      <c r="N46" s="61"/>
      <c r="O46" s="61"/>
      <c r="P46" s="53"/>
      <c r="Q46" s="53"/>
    </row>
    <row r="47" spans="1:17" ht="21">
      <c r="A47" s="3"/>
      <c r="B47" s="3"/>
      <c r="C47" s="3"/>
      <c r="D47" s="3"/>
      <c r="E47" s="230" t="s">
        <v>141</v>
      </c>
      <c r="F47" s="231"/>
      <c r="G47" s="231"/>
      <c r="H47" s="231"/>
      <c r="I47" s="231"/>
      <c r="J47" s="98"/>
      <c r="K47" s="99"/>
      <c r="L47" s="100"/>
      <c r="M47" s="52" t="s">
        <v>82</v>
      </c>
      <c r="N47" s="3"/>
      <c r="O47" s="3"/>
      <c r="P47" s="53"/>
      <c r="Q47" s="53"/>
    </row>
    <row r="48" spans="1:17" ht="9.9499999999999993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53"/>
      <c r="Q48" s="53"/>
    </row>
    <row r="49" spans="1:17" ht="21">
      <c r="A49" s="2"/>
      <c r="B49" s="2"/>
      <c r="C49" s="2"/>
      <c r="D49" s="2"/>
      <c r="E49" s="54"/>
      <c r="F49" s="54"/>
      <c r="G49" s="54"/>
      <c r="H49" s="54"/>
      <c r="I49" s="55"/>
      <c r="J49" s="56"/>
      <c r="K49" s="50" t="s">
        <v>55</v>
      </c>
      <c r="L49" s="232">
        <f>$L$3</f>
        <v>43831</v>
      </c>
      <c r="M49" s="233"/>
      <c r="N49" s="40"/>
      <c r="O49" s="40"/>
      <c r="P49" s="57"/>
      <c r="Q49" s="234" t="s">
        <v>56</v>
      </c>
    </row>
    <row r="50" spans="1:17" ht="15">
      <c r="A50" s="2"/>
      <c r="B50" s="2"/>
      <c r="C50" s="2" t="s">
        <v>124</v>
      </c>
      <c r="D50" s="2"/>
      <c r="E50" s="2"/>
      <c r="F50" s="3"/>
      <c r="G50" s="3"/>
      <c r="H50" s="3"/>
      <c r="I50" s="55"/>
      <c r="J50" s="238" t="s">
        <v>174</v>
      </c>
      <c r="K50" s="238"/>
      <c r="L50" s="243" t="str">
        <f>IF($L$4="","",$L$4)</f>
        <v/>
      </c>
      <c r="M50" s="244"/>
      <c r="N50" s="61"/>
      <c r="O50" s="61"/>
      <c r="P50" s="57"/>
      <c r="Q50" s="235"/>
    </row>
    <row r="51" spans="1:17" ht="15">
      <c r="A51" s="2"/>
      <c r="B51" s="237" t="str">
        <f>IF($B$5=0,"",$B$5)</f>
        <v/>
      </c>
      <c r="C51" s="237"/>
      <c r="D51" s="237"/>
      <c r="E51" s="22" t="s">
        <v>177</v>
      </c>
      <c r="F51" s="3"/>
      <c r="G51" s="3"/>
      <c r="H51" s="3"/>
      <c r="I51" s="55"/>
      <c r="J51" s="238" t="s">
        <v>176</v>
      </c>
      <c r="K51" s="238"/>
      <c r="L51" s="242" t="str">
        <f>IF($L$5="","",$L$5)</f>
        <v/>
      </c>
      <c r="M51" s="225"/>
      <c r="N51" s="40"/>
      <c r="O51" s="40"/>
      <c r="P51" s="57"/>
      <c r="Q51" s="235"/>
    </row>
    <row r="52" spans="1:17" ht="15">
      <c r="A52" s="2"/>
      <c r="B52" s="2"/>
      <c r="C52" s="60"/>
      <c r="D52" s="22"/>
      <c r="E52" s="22"/>
      <c r="F52" s="239" t="s">
        <v>57</v>
      </c>
      <c r="G52" s="240"/>
      <c r="H52" s="241"/>
      <c r="I52" s="55"/>
      <c r="J52" s="223" t="s">
        <v>58</v>
      </c>
      <c r="K52" s="223"/>
      <c r="L52" s="242" t="str">
        <f>IF($L$6="","",$L$6)</f>
        <v/>
      </c>
      <c r="M52" s="225"/>
      <c r="N52" s="40"/>
      <c r="O52" s="40"/>
      <c r="P52" s="57"/>
      <c r="Q52" s="236"/>
    </row>
    <row r="53" spans="1:17" ht="14.25">
      <c r="A53" s="22"/>
      <c r="B53" s="22"/>
      <c r="C53" s="101" t="s">
        <v>59</v>
      </c>
      <c r="D53" s="1"/>
      <c r="E53" s="22"/>
      <c r="F53" s="220" t="str">
        <f>IF(F7=4,"4シヨウヨ",IF(F7=3,"3キウヨ",IF(F7=2,"2サキフリ","1フリコミ")))</f>
        <v>1フリコミ</v>
      </c>
      <c r="G53" s="221"/>
      <c r="H53" s="222"/>
      <c r="I53" s="2"/>
      <c r="J53" s="223" t="s">
        <v>60</v>
      </c>
      <c r="K53" s="223"/>
      <c r="L53" s="242" t="str">
        <f>IF($L$7="","",$L$7)</f>
        <v/>
      </c>
      <c r="M53" s="225"/>
      <c r="N53" s="40"/>
      <c r="O53" s="40"/>
      <c r="P53" s="57"/>
      <c r="Q53" s="102"/>
    </row>
    <row r="54" spans="1:17" ht="14.25">
      <c r="A54" s="2"/>
      <c r="B54" s="245">
        <f>IF($B$8="","平成　　年　　月　　日",$B$8)</f>
        <v>43831</v>
      </c>
      <c r="C54" s="226"/>
      <c r="D54" s="246"/>
      <c r="E54" s="22"/>
      <c r="F54" s="3"/>
      <c r="G54" s="3"/>
      <c r="H54" s="3"/>
      <c r="I54" s="2"/>
      <c r="J54" s="223" t="s">
        <v>83</v>
      </c>
      <c r="K54" s="223"/>
      <c r="L54" s="242" t="str">
        <f>IF($L$8="","",$L$8)</f>
        <v/>
      </c>
      <c r="M54" s="225"/>
      <c r="N54" s="40"/>
      <c r="O54" s="40"/>
      <c r="P54" s="57"/>
      <c r="Q54" s="102"/>
    </row>
    <row r="55" spans="1:17" ht="14.25">
      <c r="A55" s="61"/>
      <c r="B55" s="61"/>
      <c r="C55" s="40"/>
      <c r="D55" s="40"/>
      <c r="E55" s="61"/>
      <c r="F55" s="61"/>
      <c r="G55" s="40"/>
      <c r="H55" s="40"/>
      <c r="I55" s="61"/>
      <c r="J55" s="40"/>
      <c r="K55" s="40"/>
      <c r="L55" s="40"/>
      <c r="M55" s="40"/>
      <c r="N55" s="61"/>
      <c r="O55" s="61"/>
      <c r="P55" s="57"/>
      <c r="Q55" s="57"/>
    </row>
    <row r="56" spans="1:17" ht="14.25">
      <c r="A56" s="67"/>
      <c r="B56" s="68"/>
      <c r="C56" s="69" t="s">
        <v>173</v>
      </c>
      <c r="D56" s="209" t="s">
        <v>62</v>
      </c>
      <c r="E56" s="211" t="s">
        <v>63</v>
      </c>
      <c r="F56" s="70"/>
      <c r="G56" s="213" t="s">
        <v>84</v>
      </c>
      <c r="H56" s="214"/>
      <c r="I56" s="214"/>
      <c r="J56" s="214"/>
      <c r="K56" s="215"/>
      <c r="L56" s="71" t="s">
        <v>85</v>
      </c>
      <c r="M56" s="72" t="s">
        <v>66</v>
      </c>
      <c r="N56" s="22"/>
      <c r="O56" s="73" t="s">
        <v>67</v>
      </c>
      <c r="P56" s="64"/>
      <c r="Q56" s="74" t="s">
        <v>68</v>
      </c>
    </row>
    <row r="57" spans="1:17" ht="14.25">
      <c r="A57" s="75"/>
      <c r="B57" s="76"/>
      <c r="C57" s="77" t="s">
        <v>86</v>
      </c>
      <c r="D57" s="210" t="s">
        <v>70</v>
      </c>
      <c r="E57" s="212"/>
      <c r="F57" s="76"/>
      <c r="G57" s="217" t="s">
        <v>87</v>
      </c>
      <c r="H57" s="218"/>
      <c r="I57" s="218"/>
      <c r="J57" s="218"/>
      <c r="K57" s="219"/>
      <c r="L57" s="78" t="s">
        <v>72</v>
      </c>
      <c r="M57" s="79" t="s">
        <v>169</v>
      </c>
      <c r="N57" s="22"/>
      <c r="O57" s="80" t="s">
        <v>73</v>
      </c>
      <c r="P57" s="64"/>
      <c r="Q57" s="81" t="s">
        <v>74</v>
      </c>
    </row>
    <row r="58" spans="1:17" ht="14.25" customHeight="1">
      <c r="A58" s="82">
        <v>1</v>
      </c>
      <c r="B58" s="68"/>
      <c r="C58" s="83"/>
      <c r="D58" s="194"/>
      <c r="E58" s="196"/>
      <c r="F58" s="198"/>
      <c r="G58" s="200"/>
      <c r="H58" s="201"/>
      <c r="I58" s="201"/>
      <c r="J58" s="201"/>
      <c r="K58" s="202"/>
      <c r="L58" s="205"/>
      <c r="M58" s="184">
        <f>IF(AND(L58&gt;0,ISNUMBER(L58)=TRUE),IF(ISNUMBER(O58)=FALSE,0,INDEX((三万円未満,三万円以上),O58+1,1,IF(L58&lt;30000,1,2))),0)</f>
        <v>0</v>
      </c>
      <c r="N58" s="216"/>
      <c r="O58" s="173"/>
      <c r="P58" s="188"/>
      <c r="Q58" s="189"/>
    </row>
    <row r="59" spans="1:17" ht="14.25" customHeight="1">
      <c r="A59" s="84"/>
      <c r="B59" s="76"/>
      <c r="C59" s="85"/>
      <c r="D59" s="195"/>
      <c r="E59" s="197"/>
      <c r="F59" s="199"/>
      <c r="G59" s="203"/>
      <c r="H59" s="203"/>
      <c r="I59" s="203"/>
      <c r="J59" s="203"/>
      <c r="K59" s="204"/>
      <c r="L59" s="206"/>
      <c r="M59" s="207"/>
      <c r="N59" s="216"/>
      <c r="O59" s="174"/>
      <c r="P59" s="188"/>
      <c r="Q59" s="190"/>
    </row>
    <row r="60" spans="1:17" ht="14.25" customHeight="1">
      <c r="A60" s="86">
        <v>2</v>
      </c>
      <c r="B60" s="68"/>
      <c r="C60" s="83"/>
      <c r="D60" s="194"/>
      <c r="E60" s="196"/>
      <c r="F60" s="198"/>
      <c r="G60" s="200"/>
      <c r="H60" s="201"/>
      <c r="I60" s="201"/>
      <c r="J60" s="201"/>
      <c r="K60" s="202"/>
      <c r="L60" s="205"/>
      <c r="M60" s="184">
        <f>IF(AND(L60&gt;0,ISNUMBER(L60)=TRUE),IF(ISNUMBER(O60)=FALSE,0,INDEX((三万円未満,三万円以上),O60+1,1,IF(L60&lt;30000,1,2))),0)</f>
        <v>0</v>
      </c>
      <c r="N60" s="216"/>
      <c r="O60" s="173"/>
      <c r="P60" s="188"/>
      <c r="Q60" s="189"/>
    </row>
    <row r="61" spans="1:17" ht="14.25" customHeight="1">
      <c r="A61" s="87"/>
      <c r="B61" s="88"/>
      <c r="C61" s="85"/>
      <c r="D61" s="195"/>
      <c r="E61" s="197"/>
      <c r="F61" s="199"/>
      <c r="G61" s="203"/>
      <c r="H61" s="203"/>
      <c r="I61" s="203"/>
      <c r="J61" s="203"/>
      <c r="K61" s="204"/>
      <c r="L61" s="206"/>
      <c r="M61" s="207"/>
      <c r="N61" s="216"/>
      <c r="O61" s="174"/>
      <c r="P61" s="188"/>
      <c r="Q61" s="190"/>
    </row>
    <row r="62" spans="1:17" ht="14.25" customHeight="1">
      <c r="A62" s="86">
        <v>3</v>
      </c>
      <c r="B62" s="68"/>
      <c r="C62" s="83"/>
      <c r="D62" s="194"/>
      <c r="E62" s="196"/>
      <c r="F62" s="198"/>
      <c r="G62" s="200"/>
      <c r="H62" s="201"/>
      <c r="I62" s="201"/>
      <c r="J62" s="201"/>
      <c r="K62" s="202"/>
      <c r="L62" s="205"/>
      <c r="M62" s="184">
        <f>IF(AND(L62&gt;0,ISNUMBER(L62)=TRUE),IF(ISNUMBER(O62)=FALSE,0,INDEX((三万円未満,三万円以上),O62+1,1,IF(L62&lt;30000,1,2))),0)</f>
        <v>0</v>
      </c>
      <c r="N62" s="216"/>
      <c r="O62" s="173"/>
      <c r="P62" s="188"/>
      <c r="Q62" s="189"/>
    </row>
    <row r="63" spans="1:17" ht="14.25" customHeight="1">
      <c r="A63" s="87"/>
      <c r="B63" s="76"/>
      <c r="C63" s="85"/>
      <c r="D63" s="195"/>
      <c r="E63" s="197"/>
      <c r="F63" s="199"/>
      <c r="G63" s="203"/>
      <c r="H63" s="203"/>
      <c r="I63" s="203"/>
      <c r="J63" s="203"/>
      <c r="K63" s="204"/>
      <c r="L63" s="206"/>
      <c r="M63" s="207"/>
      <c r="N63" s="216"/>
      <c r="O63" s="174"/>
      <c r="P63" s="188"/>
      <c r="Q63" s="190"/>
    </row>
    <row r="64" spans="1:17" ht="14.25" customHeight="1">
      <c r="A64" s="86">
        <v>4</v>
      </c>
      <c r="B64" s="68"/>
      <c r="C64" s="83"/>
      <c r="D64" s="194"/>
      <c r="E64" s="196"/>
      <c r="F64" s="198"/>
      <c r="G64" s="200"/>
      <c r="H64" s="201"/>
      <c r="I64" s="201"/>
      <c r="J64" s="201"/>
      <c r="K64" s="202"/>
      <c r="L64" s="205"/>
      <c r="M64" s="184">
        <f>IF(AND(L64&gt;0,ISNUMBER(L64)=TRUE),IF(ISNUMBER(O64)=FALSE,0,INDEX((三万円未満,三万円以上),O64+1,1,IF(L64&lt;30000,1,2))),0)</f>
        <v>0</v>
      </c>
      <c r="N64" s="216"/>
      <c r="O64" s="173"/>
      <c r="P64" s="188"/>
      <c r="Q64" s="189"/>
    </row>
    <row r="65" spans="1:17" ht="14.25" customHeight="1">
      <c r="A65" s="87"/>
      <c r="B65" s="88"/>
      <c r="C65" s="85"/>
      <c r="D65" s="195"/>
      <c r="E65" s="197"/>
      <c r="F65" s="199"/>
      <c r="G65" s="203"/>
      <c r="H65" s="203"/>
      <c r="I65" s="203"/>
      <c r="J65" s="203"/>
      <c r="K65" s="204"/>
      <c r="L65" s="206"/>
      <c r="M65" s="207"/>
      <c r="N65" s="216"/>
      <c r="O65" s="174"/>
      <c r="P65" s="188"/>
      <c r="Q65" s="190"/>
    </row>
    <row r="66" spans="1:17" ht="14.25" customHeight="1">
      <c r="A66" s="86">
        <v>5</v>
      </c>
      <c r="B66" s="68"/>
      <c r="C66" s="83"/>
      <c r="D66" s="194"/>
      <c r="E66" s="196"/>
      <c r="F66" s="198"/>
      <c r="G66" s="200"/>
      <c r="H66" s="201"/>
      <c r="I66" s="201"/>
      <c r="J66" s="201"/>
      <c r="K66" s="202"/>
      <c r="L66" s="205"/>
      <c r="M66" s="184">
        <f>IF(AND(L66&gt;0,ISNUMBER(L66)=TRUE),IF(ISNUMBER(O66)=FALSE,0,INDEX((三万円未満,三万円以上),O66+1,1,IF(L66&lt;30000,1,2))),0)</f>
        <v>0</v>
      </c>
      <c r="N66" s="216"/>
      <c r="O66" s="173"/>
      <c r="P66" s="188"/>
      <c r="Q66" s="189"/>
    </row>
    <row r="67" spans="1:17" ht="14.25" customHeight="1">
      <c r="A67" s="87"/>
      <c r="B67" s="76"/>
      <c r="C67" s="85"/>
      <c r="D67" s="195"/>
      <c r="E67" s="197"/>
      <c r="F67" s="199"/>
      <c r="G67" s="203"/>
      <c r="H67" s="203"/>
      <c r="I67" s="203"/>
      <c r="J67" s="203"/>
      <c r="K67" s="204"/>
      <c r="L67" s="206"/>
      <c r="M67" s="207"/>
      <c r="N67" s="216"/>
      <c r="O67" s="174"/>
      <c r="P67" s="188"/>
      <c r="Q67" s="190"/>
    </row>
    <row r="68" spans="1:17" ht="14.25" customHeight="1">
      <c r="A68" s="86">
        <v>6</v>
      </c>
      <c r="B68" s="68"/>
      <c r="C68" s="83"/>
      <c r="D68" s="194"/>
      <c r="E68" s="196"/>
      <c r="F68" s="198"/>
      <c r="G68" s="200"/>
      <c r="H68" s="201"/>
      <c r="I68" s="201"/>
      <c r="J68" s="201"/>
      <c r="K68" s="202"/>
      <c r="L68" s="205"/>
      <c r="M68" s="184">
        <f>IF(AND(L68&gt;0,ISNUMBER(L68)=TRUE),IF(ISNUMBER(O68)=FALSE,0,INDEX((三万円未満,三万円以上),O68+1,1,IF(L68&lt;30000,1,2))),0)</f>
        <v>0</v>
      </c>
      <c r="N68" s="216"/>
      <c r="O68" s="173"/>
      <c r="P68" s="188"/>
      <c r="Q68" s="189"/>
    </row>
    <row r="69" spans="1:17" ht="14.25" customHeight="1">
      <c r="A69" s="87"/>
      <c r="B69" s="88"/>
      <c r="C69" s="85"/>
      <c r="D69" s="195"/>
      <c r="E69" s="197"/>
      <c r="F69" s="199"/>
      <c r="G69" s="203"/>
      <c r="H69" s="203"/>
      <c r="I69" s="203"/>
      <c r="J69" s="203"/>
      <c r="K69" s="204"/>
      <c r="L69" s="206"/>
      <c r="M69" s="207"/>
      <c r="N69" s="216"/>
      <c r="O69" s="174"/>
      <c r="P69" s="188"/>
      <c r="Q69" s="190"/>
    </row>
    <row r="70" spans="1:17" ht="14.25" customHeight="1">
      <c r="A70" s="86">
        <v>7</v>
      </c>
      <c r="B70" s="68"/>
      <c r="C70" s="83"/>
      <c r="D70" s="194"/>
      <c r="E70" s="196"/>
      <c r="F70" s="198"/>
      <c r="G70" s="200"/>
      <c r="H70" s="201"/>
      <c r="I70" s="201"/>
      <c r="J70" s="201"/>
      <c r="K70" s="202"/>
      <c r="L70" s="205"/>
      <c r="M70" s="184">
        <f>IF(AND(L70&gt;0,ISNUMBER(L70)=TRUE),IF(ISNUMBER(O70)=FALSE,0,INDEX((三万円未満,三万円以上),O70+1,1,IF(L70&lt;30000,1,2))),0)</f>
        <v>0</v>
      </c>
      <c r="N70" s="216"/>
      <c r="O70" s="173"/>
      <c r="P70" s="188"/>
      <c r="Q70" s="189"/>
    </row>
    <row r="71" spans="1:17" ht="14.25" customHeight="1">
      <c r="A71" s="87"/>
      <c r="B71" s="76"/>
      <c r="C71" s="85"/>
      <c r="D71" s="195"/>
      <c r="E71" s="197"/>
      <c r="F71" s="199"/>
      <c r="G71" s="203"/>
      <c r="H71" s="203"/>
      <c r="I71" s="203"/>
      <c r="J71" s="203"/>
      <c r="K71" s="204"/>
      <c r="L71" s="206"/>
      <c r="M71" s="207"/>
      <c r="N71" s="216"/>
      <c r="O71" s="174"/>
      <c r="P71" s="188"/>
      <c r="Q71" s="190"/>
    </row>
    <row r="72" spans="1:17" ht="14.25" customHeight="1">
      <c r="A72" s="86">
        <v>8</v>
      </c>
      <c r="B72" s="68"/>
      <c r="C72" s="83"/>
      <c r="D72" s="194"/>
      <c r="E72" s="196"/>
      <c r="F72" s="198"/>
      <c r="G72" s="200"/>
      <c r="H72" s="201"/>
      <c r="I72" s="201"/>
      <c r="J72" s="201"/>
      <c r="K72" s="202"/>
      <c r="L72" s="205"/>
      <c r="M72" s="184">
        <f>IF(AND(L72&gt;0,ISNUMBER(L72)=TRUE),IF(ISNUMBER(O72)=FALSE,0,INDEX((三万円未満,三万円以上),O72+1,1,IF(L72&lt;30000,1,2))),0)</f>
        <v>0</v>
      </c>
      <c r="N72" s="216"/>
      <c r="O72" s="173"/>
      <c r="P72" s="188"/>
      <c r="Q72" s="189"/>
    </row>
    <row r="73" spans="1:17" ht="14.25" customHeight="1">
      <c r="A73" s="87"/>
      <c r="B73" s="88"/>
      <c r="C73" s="85"/>
      <c r="D73" s="195"/>
      <c r="E73" s="197"/>
      <c r="F73" s="199"/>
      <c r="G73" s="203"/>
      <c r="H73" s="203"/>
      <c r="I73" s="203"/>
      <c r="J73" s="203"/>
      <c r="K73" s="204"/>
      <c r="L73" s="206"/>
      <c r="M73" s="207"/>
      <c r="N73" s="216"/>
      <c r="O73" s="174"/>
      <c r="P73" s="188"/>
      <c r="Q73" s="190"/>
    </row>
    <row r="74" spans="1:17" ht="14.25" customHeight="1">
      <c r="A74" s="86">
        <v>9</v>
      </c>
      <c r="B74" s="68"/>
      <c r="C74" s="83"/>
      <c r="D74" s="194"/>
      <c r="E74" s="196"/>
      <c r="F74" s="198"/>
      <c r="G74" s="200"/>
      <c r="H74" s="201"/>
      <c r="I74" s="201"/>
      <c r="J74" s="201"/>
      <c r="K74" s="202"/>
      <c r="L74" s="205"/>
      <c r="M74" s="184">
        <f>IF(AND(L74&gt;0,ISNUMBER(L74)=TRUE),IF(ISNUMBER(O74)=FALSE,0,INDEX((三万円未満,三万円以上),O74+1,1,IF(L74&lt;30000,1,2))),0)</f>
        <v>0</v>
      </c>
      <c r="N74" s="216"/>
      <c r="O74" s="173"/>
      <c r="P74" s="188"/>
      <c r="Q74" s="189"/>
    </row>
    <row r="75" spans="1:17" ht="14.25" customHeight="1">
      <c r="A75" s="87"/>
      <c r="B75" s="76"/>
      <c r="C75" s="85"/>
      <c r="D75" s="195"/>
      <c r="E75" s="197"/>
      <c r="F75" s="199"/>
      <c r="G75" s="203"/>
      <c r="H75" s="203"/>
      <c r="I75" s="203"/>
      <c r="J75" s="203"/>
      <c r="K75" s="204"/>
      <c r="L75" s="206"/>
      <c r="M75" s="207"/>
      <c r="N75" s="216"/>
      <c r="O75" s="174"/>
      <c r="P75" s="188"/>
      <c r="Q75" s="190"/>
    </row>
    <row r="76" spans="1:17" ht="14.25" customHeight="1">
      <c r="A76" s="86">
        <v>10</v>
      </c>
      <c r="B76" s="68"/>
      <c r="C76" s="83"/>
      <c r="D76" s="194"/>
      <c r="E76" s="196"/>
      <c r="F76" s="198"/>
      <c r="G76" s="200"/>
      <c r="H76" s="201"/>
      <c r="I76" s="201"/>
      <c r="J76" s="201"/>
      <c r="K76" s="202"/>
      <c r="L76" s="205"/>
      <c r="M76" s="184">
        <f>IF(AND(L76&gt;0,ISNUMBER(L76)=TRUE),IF(ISNUMBER(O76)=FALSE,0,INDEX((三万円未満,三万円以上),O76+1,1,IF(L76&lt;30000,1,2))),0)</f>
        <v>0</v>
      </c>
      <c r="N76" s="216"/>
      <c r="O76" s="173"/>
      <c r="P76" s="188"/>
      <c r="Q76" s="189"/>
    </row>
    <row r="77" spans="1:17" ht="14.25" customHeight="1">
      <c r="A77" s="87"/>
      <c r="B77" s="88"/>
      <c r="C77" s="85"/>
      <c r="D77" s="195"/>
      <c r="E77" s="197"/>
      <c r="F77" s="199"/>
      <c r="G77" s="203"/>
      <c r="H77" s="203"/>
      <c r="I77" s="203"/>
      <c r="J77" s="203"/>
      <c r="K77" s="204"/>
      <c r="L77" s="206"/>
      <c r="M77" s="207"/>
      <c r="N77" s="216"/>
      <c r="O77" s="174"/>
      <c r="P77" s="188"/>
      <c r="Q77" s="190"/>
    </row>
    <row r="78" spans="1:17" ht="14.25" customHeight="1">
      <c r="A78" s="86">
        <v>11</v>
      </c>
      <c r="B78" s="68"/>
      <c r="C78" s="83"/>
      <c r="D78" s="194"/>
      <c r="E78" s="196"/>
      <c r="F78" s="198"/>
      <c r="G78" s="200"/>
      <c r="H78" s="201"/>
      <c r="I78" s="201"/>
      <c r="J78" s="201"/>
      <c r="K78" s="202"/>
      <c r="L78" s="205"/>
      <c r="M78" s="184">
        <f>IF(AND(L78&gt;0,ISNUMBER(L78)=TRUE),IF(ISNUMBER(O78)=FALSE,0,INDEX((三万円未満,三万円以上),O78+1,1,IF(L78&lt;30000,1,2))),0)</f>
        <v>0</v>
      </c>
      <c r="N78" s="216"/>
      <c r="O78" s="173"/>
      <c r="P78" s="188"/>
      <c r="Q78" s="189"/>
    </row>
    <row r="79" spans="1:17" ht="14.25" customHeight="1">
      <c r="A79" s="87"/>
      <c r="B79" s="76"/>
      <c r="C79" s="85"/>
      <c r="D79" s="195"/>
      <c r="E79" s="197"/>
      <c r="F79" s="199"/>
      <c r="G79" s="203"/>
      <c r="H79" s="203"/>
      <c r="I79" s="203"/>
      <c r="J79" s="203"/>
      <c r="K79" s="204"/>
      <c r="L79" s="206"/>
      <c r="M79" s="207"/>
      <c r="N79" s="216"/>
      <c r="O79" s="174"/>
      <c r="P79" s="188"/>
      <c r="Q79" s="190"/>
    </row>
    <row r="80" spans="1:17" ht="14.25" customHeight="1">
      <c r="A80" s="86">
        <v>12</v>
      </c>
      <c r="B80" s="68"/>
      <c r="C80" s="83"/>
      <c r="D80" s="194"/>
      <c r="E80" s="196"/>
      <c r="F80" s="198"/>
      <c r="G80" s="200"/>
      <c r="H80" s="201"/>
      <c r="I80" s="201"/>
      <c r="J80" s="201"/>
      <c r="K80" s="202"/>
      <c r="L80" s="205"/>
      <c r="M80" s="184">
        <f>IF(AND(L80&gt;0,ISNUMBER(L80)=TRUE),IF(ISNUMBER(O80)=FALSE,0,INDEX((三万円未満,三万円以上),O80+1,1,IF(L80&lt;30000,1,2))),0)</f>
        <v>0</v>
      </c>
      <c r="N80" s="216"/>
      <c r="O80" s="173"/>
      <c r="P80" s="188"/>
      <c r="Q80" s="189"/>
    </row>
    <row r="81" spans="1:17" ht="14.25" customHeight="1">
      <c r="A81" s="87"/>
      <c r="B81" s="88"/>
      <c r="C81" s="85"/>
      <c r="D81" s="195"/>
      <c r="E81" s="197"/>
      <c r="F81" s="199"/>
      <c r="G81" s="203"/>
      <c r="H81" s="203"/>
      <c r="I81" s="203"/>
      <c r="J81" s="203"/>
      <c r="K81" s="204"/>
      <c r="L81" s="206"/>
      <c r="M81" s="207"/>
      <c r="N81" s="216"/>
      <c r="O81" s="174"/>
      <c r="P81" s="188"/>
      <c r="Q81" s="190"/>
    </row>
    <row r="82" spans="1:17" ht="14.25" customHeight="1">
      <c r="A82" s="86">
        <v>13</v>
      </c>
      <c r="B82" s="68"/>
      <c r="C82" s="83"/>
      <c r="D82" s="194"/>
      <c r="E82" s="196"/>
      <c r="F82" s="198"/>
      <c r="G82" s="200"/>
      <c r="H82" s="201"/>
      <c r="I82" s="201"/>
      <c r="J82" s="201"/>
      <c r="K82" s="202"/>
      <c r="L82" s="205"/>
      <c r="M82" s="184">
        <f>IF(AND(L82&gt;0,ISNUMBER(L82)=TRUE),IF(ISNUMBER(O82)=FALSE,0,INDEX((三万円未満,三万円以上),O82+1,1,IF(L82&lt;30000,1,2))),0)</f>
        <v>0</v>
      </c>
      <c r="N82" s="216"/>
      <c r="O82" s="173"/>
      <c r="P82" s="188"/>
      <c r="Q82" s="189"/>
    </row>
    <row r="83" spans="1:17" ht="14.25" customHeight="1">
      <c r="A83" s="87"/>
      <c r="B83" s="76"/>
      <c r="C83" s="85"/>
      <c r="D83" s="195"/>
      <c r="E83" s="197"/>
      <c r="F83" s="199"/>
      <c r="G83" s="203"/>
      <c r="H83" s="203"/>
      <c r="I83" s="203"/>
      <c r="J83" s="203"/>
      <c r="K83" s="204"/>
      <c r="L83" s="206"/>
      <c r="M83" s="207"/>
      <c r="N83" s="216"/>
      <c r="O83" s="174"/>
      <c r="P83" s="188"/>
      <c r="Q83" s="190"/>
    </row>
    <row r="84" spans="1:17" ht="14.25" customHeight="1">
      <c r="A84" s="86">
        <v>14</v>
      </c>
      <c r="B84" s="68"/>
      <c r="C84" s="83"/>
      <c r="D84" s="194"/>
      <c r="E84" s="196"/>
      <c r="F84" s="198"/>
      <c r="G84" s="200"/>
      <c r="H84" s="201"/>
      <c r="I84" s="201"/>
      <c r="J84" s="201"/>
      <c r="K84" s="202"/>
      <c r="L84" s="205"/>
      <c r="M84" s="184">
        <f>IF(AND(L84&gt;0,ISNUMBER(L84)=TRUE),IF(ISNUMBER(O84)=FALSE,0,INDEX((三万円未満,三万円以上),O84+1,1,IF(L84&lt;30000,1,2))),0)</f>
        <v>0</v>
      </c>
      <c r="N84" s="216"/>
      <c r="O84" s="173"/>
      <c r="P84" s="188"/>
      <c r="Q84" s="189"/>
    </row>
    <row r="85" spans="1:17" ht="14.25" customHeight="1">
      <c r="A85" s="87"/>
      <c r="B85" s="88"/>
      <c r="C85" s="85"/>
      <c r="D85" s="195"/>
      <c r="E85" s="197"/>
      <c r="F85" s="199"/>
      <c r="G85" s="203"/>
      <c r="H85" s="203"/>
      <c r="I85" s="203"/>
      <c r="J85" s="203"/>
      <c r="K85" s="204"/>
      <c r="L85" s="206"/>
      <c r="M85" s="207"/>
      <c r="N85" s="216"/>
      <c r="O85" s="174"/>
      <c r="P85" s="188"/>
      <c r="Q85" s="190"/>
    </row>
    <row r="86" spans="1:17" ht="14.25" customHeight="1">
      <c r="A86" s="86">
        <v>15</v>
      </c>
      <c r="B86" s="68"/>
      <c r="C86" s="83"/>
      <c r="D86" s="194"/>
      <c r="E86" s="196"/>
      <c r="F86" s="198"/>
      <c r="G86" s="200"/>
      <c r="H86" s="201"/>
      <c r="I86" s="201"/>
      <c r="J86" s="201"/>
      <c r="K86" s="202"/>
      <c r="L86" s="205"/>
      <c r="M86" s="184">
        <f>IF(AND(L86&gt;0,ISNUMBER(L86)=TRUE),IF(ISNUMBER(O86)=FALSE,0,INDEX((三万円未満,三万円以上),O86+1,1,IF(L86&lt;30000,1,2))),0)</f>
        <v>0</v>
      </c>
      <c r="N86" s="216"/>
      <c r="O86" s="173"/>
      <c r="P86" s="188"/>
      <c r="Q86" s="189"/>
    </row>
    <row r="87" spans="1:17" ht="14.25" customHeight="1">
      <c r="A87" s="75"/>
      <c r="B87" s="76"/>
      <c r="C87" s="85"/>
      <c r="D87" s="195"/>
      <c r="E87" s="197"/>
      <c r="F87" s="199"/>
      <c r="G87" s="203"/>
      <c r="H87" s="203"/>
      <c r="I87" s="203"/>
      <c r="J87" s="203"/>
      <c r="K87" s="204"/>
      <c r="L87" s="206"/>
      <c r="M87" s="207"/>
      <c r="N87" s="216"/>
      <c r="O87" s="174"/>
      <c r="P87" s="188"/>
      <c r="Q87" s="190"/>
    </row>
    <row r="88" spans="1:17" ht="14.25">
      <c r="A88" s="175" t="s">
        <v>62</v>
      </c>
      <c r="B88" s="175"/>
      <c r="C88" s="91" t="s">
        <v>77</v>
      </c>
      <c r="D88" s="129" t="s">
        <v>78</v>
      </c>
      <c r="E88" s="22"/>
      <c r="F88" s="36"/>
      <c r="G88" s="90"/>
      <c r="H88" s="176">
        <f>COUNTIF(L58:L87,"&gt;=1")</f>
        <v>0</v>
      </c>
      <c r="I88" s="178" t="s">
        <v>75</v>
      </c>
      <c r="J88" s="180" t="s">
        <v>76</v>
      </c>
      <c r="K88" s="181"/>
      <c r="L88" s="192">
        <f>SUM(L58:L87)</f>
        <v>0</v>
      </c>
      <c r="M88" s="192">
        <f>SUM(M58:M87)</f>
        <v>0</v>
      </c>
      <c r="N88" s="22"/>
      <c r="O88" s="22"/>
      <c r="P88" s="64"/>
      <c r="Q88" s="64"/>
    </row>
    <row r="89" spans="1:17" ht="14.25" customHeight="1">
      <c r="A89" s="175"/>
      <c r="B89" s="175"/>
      <c r="C89" s="91" t="s">
        <v>79</v>
      </c>
      <c r="D89" s="129" t="s">
        <v>80</v>
      </c>
      <c r="E89" s="22"/>
      <c r="F89" s="22"/>
      <c r="G89" s="93"/>
      <c r="H89" s="191"/>
      <c r="I89" s="179"/>
      <c r="J89" s="182"/>
      <c r="K89" s="183"/>
      <c r="L89" s="193"/>
      <c r="M89" s="193"/>
      <c r="N89" s="22"/>
      <c r="O89" s="22"/>
      <c r="P89" s="57"/>
      <c r="Q89" s="57"/>
    </row>
    <row r="90" spans="1:17" ht="14.25">
      <c r="A90" s="175"/>
      <c r="B90" s="175"/>
      <c r="C90" s="91" t="s">
        <v>165</v>
      </c>
      <c r="D90" s="129" t="s">
        <v>167</v>
      </c>
      <c r="E90" s="94"/>
      <c r="F90" s="22"/>
      <c r="G90" s="95"/>
      <c r="H90" s="176">
        <f>H44+H88</f>
        <v>0</v>
      </c>
      <c r="I90" s="178" t="s">
        <v>75</v>
      </c>
      <c r="J90" s="180" t="s">
        <v>81</v>
      </c>
      <c r="K90" s="181"/>
      <c r="L90" s="184">
        <f>L88+L44</f>
        <v>0</v>
      </c>
      <c r="M90" s="184">
        <f>M88+M44</f>
        <v>0</v>
      </c>
      <c r="N90" s="22"/>
      <c r="O90" s="22"/>
      <c r="P90" s="57"/>
      <c r="Q90" s="57"/>
    </row>
    <row r="91" spans="1:17" ht="14.25">
      <c r="A91" s="175"/>
      <c r="B91" s="175"/>
      <c r="C91" s="91" t="s">
        <v>166</v>
      </c>
      <c r="D91" s="129" t="s">
        <v>168</v>
      </c>
      <c r="E91" s="96"/>
      <c r="F91" s="22"/>
      <c r="G91" s="97"/>
      <c r="H91" s="177"/>
      <c r="I91" s="179"/>
      <c r="J91" s="182"/>
      <c r="K91" s="183"/>
      <c r="L91" s="185"/>
      <c r="M91" s="185"/>
      <c r="N91" s="22"/>
      <c r="O91" s="22"/>
      <c r="P91" s="57"/>
      <c r="Q91" s="57"/>
    </row>
    <row r="92" spans="1:17" ht="14.25">
      <c r="A92" s="61"/>
      <c r="B92" s="61"/>
      <c r="C92" s="40"/>
      <c r="D92" s="40"/>
      <c r="E92" s="61"/>
      <c r="F92" s="61"/>
      <c r="G92" s="40"/>
      <c r="H92" s="40"/>
      <c r="I92" s="40"/>
      <c r="J92" s="40"/>
      <c r="K92" s="40"/>
      <c r="L92" s="40"/>
      <c r="M92" s="40"/>
      <c r="N92" s="61"/>
      <c r="O92" s="61"/>
      <c r="P92" s="53"/>
      <c r="Q92" s="53"/>
    </row>
    <row r="93" spans="1:17" ht="21">
      <c r="A93" s="3"/>
      <c r="B93" s="3"/>
      <c r="C93" s="3"/>
      <c r="D93" s="3"/>
      <c r="E93" s="230" t="s">
        <v>141</v>
      </c>
      <c r="F93" s="231"/>
      <c r="G93" s="231"/>
      <c r="H93" s="231"/>
      <c r="I93" s="231"/>
      <c r="J93" s="98"/>
      <c r="K93" s="99"/>
      <c r="L93" s="100"/>
      <c r="M93" s="52" t="s">
        <v>88</v>
      </c>
      <c r="N93" s="3"/>
      <c r="O93" s="3"/>
      <c r="P93" s="53"/>
      <c r="Q93" s="53"/>
    </row>
    <row r="94" spans="1:17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53"/>
      <c r="Q94" s="53"/>
    </row>
    <row r="95" spans="1:17" ht="21">
      <c r="A95" s="2"/>
      <c r="B95" s="2"/>
      <c r="C95" s="2"/>
      <c r="D95" s="2"/>
      <c r="E95" s="54"/>
      <c r="F95" s="54"/>
      <c r="G95" s="54"/>
      <c r="H95" s="54"/>
      <c r="I95" s="55"/>
      <c r="J95" s="56"/>
      <c r="K95" s="50" t="s">
        <v>89</v>
      </c>
      <c r="L95" s="232">
        <f>$L$3</f>
        <v>43831</v>
      </c>
      <c r="M95" s="233"/>
      <c r="N95" s="40"/>
      <c r="O95" s="40"/>
      <c r="P95" s="57"/>
      <c r="Q95" s="234" t="s">
        <v>56</v>
      </c>
    </row>
    <row r="96" spans="1:17" ht="15">
      <c r="A96" s="2"/>
      <c r="B96" s="2"/>
      <c r="C96" s="2" t="s">
        <v>124</v>
      </c>
      <c r="D96" s="2"/>
      <c r="E96" s="2"/>
      <c r="F96" s="3"/>
      <c r="G96" s="3"/>
      <c r="H96" s="3"/>
      <c r="I96" s="55"/>
      <c r="J96" s="238" t="s">
        <v>174</v>
      </c>
      <c r="K96" s="238"/>
      <c r="L96" s="243" t="str">
        <f>IF($L$4="","",$L$4)</f>
        <v/>
      </c>
      <c r="M96" s="244"/>
      <c r="N96" s="61"/>
      <c r="O96" s="61"/>
      <c r="P96" s="57"/>
      <c r="Q96" s="235"/>
    </row>
    <row r="97" spans="1:17" ht="15">
      <c r="A97" s="2"/>
      <c r="B97" s="237" t="str">
        <f>IF($B$5=0,"",$B$5)</f>
        <v/>
      </c>
      <c r="C97" s="237"/>
      <c r="D97" s="237"/>
      <c r="E97" s="22" t="s">
        <v>177</v>
      </c>
      <c r="F97" s="3"/>
      <c r="G97" s="3"/>
      <c r="H97" s="3"/>
      <c r="I97" s="55"/>
      <c r="J97" s="238" t="s">
        <v>176</v>
      </c>
      <c r="K97" s="238"/>
      <c r="L97" s="242" t="str">
        <f>IF($L$5="","",$L$5)</f>
        <v/>
      </c>
      <c r="M97" s="225"/>
      <c r="N97" s="40"/>
      <c r="O97" s="40"/>
      <c r="P97" s="57"/>
      <c r="Q97" s="235"/>
    </row>
    <row r="98" spans="1:17" ht="15">
      <c r="A98" s="2"/>
      <c r="B98" s="2"/>
      <c r="C98" s="60"/>
      <c r="D98" s="22"/>
      <c r="E98" s="22"/>
      <c r="F98" s="239" t="s">
        <v>57</v>
      </c>
      <c r="G98" s="240"/>
      <c r="H98" s="241"/>
      <c r="I98" s="55"/>
      <c r="J98" s="223" t="s">
        <v>58</v>
      </c>
      <c r="K98" s="223"/>
      <c r="L98" s="242" t="str">
        <f>IF($L$6="","",$L$6)</f>
        <v/>
      </c>
      <c r="M98" s="225"/>
      <c r="N98" s="40"/>
      <c r="O98" s="40"/>
      <c r="P98" s="57"/>
      <c r="Q98" s="236"/>
    </row>
    <row r="99" spans="1:17" ht="14.25">
      <c r="A99" s="22"/>
      <c r="B99" s="22"/>
      <c r="C99" s="101" t="s">
        <v>59</v>
      </c>
      <c r="D99" s="1"/>
      <c r="E99" s="22"/>
      <c r="F99" s="220" t="str">
        <f>IF(F7=4,"4シヨウヨ",IF(F7=3,"3キウヨ",IF(F7=2,"2サキフリ","1フリコミ")))</f>
        <v>1フリコミ</v>
      </c>
      <c r="G99" s="221"/>
      <c r="H99" s="222"/>
      <c r="I99" s="2"/>
      <c r="J99" s="223" t="s">
        <v>60</v>
      </c>
      <c r="K99" s="223"/>
      <c r="L99" s="224" t="str">
        <f>IF($L$7="","",$L$7)</f>
        <v/>
      </c>
      <c r="M99" s="225"/>
      <c r="N99" s="40"/>
      <c r="O99" s="40"/>
      <c r="P99" s="57"/>
      <c r="Q99" s="65"/>
    </row>
    <row r="100" spans="1:17" ht="14.25">
      <c r="A100" s="2"/>
      <c r="B100" s="103"/>
      <c r="C100" s="226">
        <f>IF($B$8="","平成　　年　　月　　日",$B$8)</f>
        <v>43831</v>
      </c>
      <c r="D100" s="227"/>
      <c r="E100" s="22"/>
      <c r="F100" s="3"/>
      <c r="G100" s="3"/>
      <c r="H100" s="3"/>
      <c r="I100" s="2"/>
      <c r="J100" s="223" t="s">
        <v>90</v>
      </c>
      <c r="K100" s="223"/>
      <c r="L100" s="228" t="str">
        <f>IF($L$8="","",$L$8)</f>
        <v/>
      </c>
      <c r="M100" s="229"/>
      <c r="N100" s="40"/>
      <c r="O100" s="40"/>
      <c r="P100" s="57"/>
      <c r="Q100" s="66"/>
    </row>
    <row r="101" spans="1:17" ht="14.25">
      <c r="A101" s="61"/>
      <c r="B101" s="61"/>
      <c r="C101" s="40"/>
      <c r="D101" s="40"/>
      <c r="E101" s="61"/>
      <c r="F101" s="61"/>
      <c r="G101" s="40"/>
      <c r="H101" s="40"/>
      <c r="I101" s="61"/>
      <c r="J101" s="40"/>
      <c r="K101" s="40"/>
      <c r="L101" s="40"/>
      <c r="M101" s="40"/>
      <c r="N101" s="61"/>
      <c r="O101" s="61"/>
      <c r="P101" s="57"/>
      <c r="Q101" s="57"/>
    </row>
    <row r="102" spans="1:17" ht="14.25">
      <c r="A102" s="67"/>
      <c r="B102" s="68"/>
      <c r="C102" s="69" t="s">
        <v>173</v>
      </c>
      <c r="D102" s="209" t="s">
        <v>62</v>
      </c>
      <c r="E102" s="211" t="s">
        <v>63</v>
      </c>
      <c r="F102" s="70"/>
      <c r="G102" s="213" t="s">
        <v>64</v>
      </c>
      <c r="H102" s="214"/>
      <c r="I102" s="214"/>
      <c r="J102" s="214"/>
      <c r="K102" s="215"/>
      <c r="L102" s="71" t="s">
        <v>91</v>
      </c>
      <c r="M102" s="72" t="s">
        <v>66</v>
      </c>
      <c r="N102" s="22"/>
      <c r="O102" s="73" t="s">
        <v>67</v>
      </c>
      <c r="P102" s="64"/>
      <c r="Q102" s="74" t="s">
        <v>68</v>
      </c>
    </row>
    <row r="103" spans="1:17" ht="14.25">
      <c r="A103" s="75"/>
      <c r="B103" s="76"/>
      <c r="C103" s="77" t="s">
        <v>92</v>
      </c>
      <c r="D103" s="210" t="s">
        <v>70</v>
      </c>
      <c r="E103" s="212"/>
      <c r="F103" s="76"/>
      <c r="G103" s="217" t="s">
        <v>87</v>
      </c>
      <c r="H103" s="218"/>
      <c r="I103" s="218"/>
      <c r="J103" s="218"/>
      <c r="K103" s="219"/>
      <c r="L103" s="78" t="s">
        <v>72</v>
      </c>
      <c r="M103" s="79" t="s">
        <v>169</v>
      </c>
      <c r="N103" s="22"/>
      <c r="O103" s="80" t="s">
        <v>73</v>
      </c>
      <c r="P103" s="64"/>
      <c r="Q103" s="81" t="s">
        <v>74</v>
      </c>
    </row>
    <row r="104" spans="1:17" ht="14.25" customHeight="1">
      <c r="A104" s="82">
        <v>1</v>
      </c>
      <c r="B104" s="68"/>
      <c r="C104" s="83"/>
      <c r="D104" s="194"/>
      <c r="E104" s="196"/>
      <c r="F104" s="198"/>
      <c r="G104" s="200"/>
      <c r="H104" s="201"/>
      <c r="I104" s="201"/>
      <c r="J104" s="201"/>
      <c r="K104" s="202"/>
      <c r="L104" s="205"/>
      <c r="M104" s="184">
        <f>IF(AND(L104&gt;0,ISNUMBER(L104)=TRUE),IF(ISNUMBER(O104)=FALSE,0,INDEX((三万円未満,三万円以上),O104+1,1,IF(L104&lt;30000,1,2))),0)</f>
        <v>0</v>
      </c>
      <c r="N104" s="216"/>
      <c r="O104" s="173"/>
      <c r="P104" s="188"/>
      <c r="Q104" s="189"/>
    </row>
    <row r="105" spans="1:17" ht="14.25" customHeight="1">
      <c r="A105" s="84"/>
      <c r="B105" s="76"/>
      <c r="C105" s="85"/>
      <c r="D105" s="195"/>
      <c r="E105" s="197"/>
      <c r="F105" s="199"/>
      <c r="G105" s="203"/>
      <c r="H105" s="203"/>
      <c r="I105" s="203"/>
      <c r="J105" s="203"/>
      <c r="K105" s="204"/>
      <c r="L105" s="206"/>
      <c r="M105" s="207"/>
      <c r="N105" s="216"/>
      <c r="O105" s="174"/>
      <c r="P105" s="188"/>
      <c r="Q105" s="190"/>
    </row>
    <row r="106" spans="1:17" ht="14.25" customHeight="1">
      <c r="A106" s="86">
        <v>2</v>
      </c>
      <c r="B106" s="68"/>
      <c r="C106" s="83"/>
      <c r="D106" s="194"/>
      <c r="E106" s="196"/>
      <c r="F106" s="198"/>
      <c r="G106" s="200"/>
      <c r="H106" s="201"/>
      <c r="I106" s="201"/>
      <c r="J106" s="201"/>
      <c r="K106" s="202"/>
      <c r="L106" s="205"/>
      <c r="M106" s="184">
        <f>IF(AND(L106&gt;0,ISNUMBER(L106)=TRUE),IF(ISNUMBER(O106)=FALSE,0,INDEX((三万円未満,三万円以上),O106+1,1,IF(L106&lt;30000,1,2))),0)</f>
        <v>0</v>
      </c>
      <c r="N106" s="216"/>
      <c r="O106" s="173"/>
      <c r="P106" s="188"/>
      <c r="Q106" s="189"/>
    </row>
    <row r="107" spans="1:17" ht="14.25" customHeight="1">
      <c r="A107" s="87"/>
      <c r="B107" s="88"/>
      <c r="C107" s="85"/>
      <c r="D107" s="195"/>
      <c r="E107" s="197"/>
      <c r="F107" s="199"/>
      <c r="G107" s="203"/>
      <c r="H107" s="203"/>
      <c r="I107" s="203"/>
      <c r="J107" s="203"/>
      <c r="K107" s="204"/>
      <c r="L107" s="206"/>
      <c r="M107" s="207"/>
      <c r="N107" s="216"/>
      <c r="O107" s="174"/>
      <c r="P107" s="188"/>
      <c r="Q107" s="190"/>
    </row>
    <row r="108" spans="1:17" ht="14.25" customHeight="1">
      <c r="A108" s="86">
        <v>3</v>
      </c>
      <c r="B108" s="68"/>
      <c r="C108" s="83"/>
      <c r="D108" s="194"/>
      <c r="E108" s="196"/>
      <c r="F108" s="198"/>
      <c r="G108" s="200"/>
      <c r="H108" s="201"/>
      <c r="I108" s="201"/>
      <c r="J108" s="201"/>
      <c r="K108" s="202"/>
      <c r="L108" s="205"/>
      <c r="M108" s="184">
        <f>IF(AND(L108&gt;0,ISNUMBER(L108)=TRUE),IF(ISNUMBER(O108)=FALSE,0,INDEX((三万円未満,三万円以上),O108+1,1,IF(L108&lt;30000,1,2))),0)</f>
        <v>0</v>
      </c>
      <c r="N108" s="216"/>
      <c r="O108" s="173"/>
      <c r="P108" s="188"/>
      <c r="Q108" s="189"/>
    </row>
    <row r="109" spans="1:17" ht="14.25" customHeight="1">
      <c r="A109" s="87"/>
      <c r="B109" s="76"/>
      <c r="C109" s="85"/>
      <c r="D109" s="195"/>
      <c r="E109" s="197"/>
      <c r="F109" s="199"/>
      <c r="G109" s="203"/>
      <c r="H109" s="203"/>
      <c r="I109" s="203"/>
      <c r="J109" s="203"/>
      <c r="K109" s="204"/>
      <c r="L109" s="206"/>
      <c r="M109" s="207"/>
      <c r="N109" s="216"/>
      <c r="O109" s="174"/>
      <c r="P109" s="188"/>
      <c r="Q109" s="190"/>
    </row>
    <row r="110" spans="1:17" ht="14.25" customHeight="1">
      <c r="A110" s="86">
        <v>4</v>
      </c>
      <c r="B110" s="68"/>
      <c r="C110" s="83"/>
      <c r="D110" s="194"/>
      <c r="E110" s="196"/>
      <c r="F110" s="198"/>
      <c r="G110" s="200"/>
      <c r="H110" s="201"/>
      <c r="I110" s="201"/>
      <c r="J110" s="201"/>
      <c r="K110" s="202"/>
      <c r="L110" s="205"/>
      <c r="M110" s="184">
        <f>IF(AND(L110&gt;0,ISNUMBER(L110)=TRUE),IF(ISNUMBER(O110)=FALSE,0,INDEX((三万円未満,三万円以上),O110+1,1,IF(L110&lt;30000,1,2))),0)</f>
        <v>0</v>
      </c>
      <c r="N110" s="216"/>
      <c r="O110" s="173"/>
      <c r="P110" s="188"/>
      <c r="Q110" s="189"/>
    </row>
    <row r="111" spans="1:17" ht="14.25" customHeight="1">
      <c r="A111" s="87"/>
      <c r="B111" s="88"/>
      <c r="C111" s="85"/>
      <c r="D111" s="195"/>
      <c r="E111" s="197"/>
      <c r="F111" s="199"/>
      <c r="G111" s="203"/>
      <c r="H111" s="203"/>
      <c r="I111" s="203"/>
      <c r="J111" s="203"/>
      <c r="K111" s="204"/>
      <c r="L111" s="206"/>
      <c r="M111" s="207"/>
      <c r="N111" s="216"/>
      <c r="O111" s="174"/>
      <c r="P111" s="188"/>
      <c r="Q111" s="190"/>
    </row>
    <row r="112" spans="1:17" ht="14.25" customHeight="1">
      <c r="A112" s="86">
        <v>5</v>
      </c>
      <c r="B112" s="68"/>
      <c r="C112" s="83"/>
      <c r="D112" s="194"/>
      <c r="E112" s="196"/>
      <c r="F112" s="198"/>
      <c r="G112" s="200"/>
      <c r="H112" s="201"/>
      <c r="I112" s="201"/>
      <c r="J112" s="201"/>
      <c r="K112" s="202"/>
      <c r="L112" s="205"/>
      <c r="M112" s="184">
        <f>IF(AND(L112&gt;0,ISNUMBER(L112)=TRUE),IF(ISNUMBER(O112)=FALSE,0,INDEX((三万円未満,三万円以上),O112+1,1,IF(L112&lt;30000,1,2))),0)</f>
        <v>0</v>
      </c>
      <c r="N112" s="216"/>
      <c r="O112" s="173"/>
      <c r="P112" s="188"/>
      <c r="Q112" s="189"/>
    </row>
    <row r="113" spans="1:17" ht="14.25" customHeight="1">
      <c r="A113" s="87"/>
      <c r="B113" s="76"/>
      <c r="C113" s="85"/>
      <c r="D113" s="195"/>
      <c r="E113" s="197"/>
      <c r="F113" s="199"/>
      <c r="G113" s="203"/>
      <c r="H113" s="203"/>
      <c r="I113" s="203"/>
      <c r="J113" s="203"/>
      <c r="K113" s="204"/>
      <c r="L113" s="206"/>
      <c r="M113" s="207"/>
      <c r="N113" s="216"/>
      <c r="O113" s="174"/>
      <c r="P113" s="188"/>
      <c r="Q113" s="190"/>
    </row>
    <row r="114" spans="1:17" ht="14.25" customHeight="1">
      <c r="A114" s="86">
        <v>6</v>
      </c>
      <c r="B114" s="68"/>
      <c r="C114" s="83"/>
      <c r="D114" s="194"/>
      <c r="E114" s="196"/>
      <c r="F114" s="198"/>
      <c r="G114" s="200"/>
      <c r="H114" s="201"/>
      <c r="I114" s="201"/>
      <c r="J114" s="201"/>
      <c r="K114" s="202"/>
      <c r="L114" s="205"/>
      <c r="M114" s="184">
        <f>IF(AND(L114&gt;0,ISNUMBER(L114)=TRUE),IF(ISNUMBER(O114)=FALSE,0,INDEX((三万円未満,三万円以上),O114+1,1,IF(L114&lt;30000,1,2))),0)</f>
        <v>0</v>
      </c>
      <c r="N114" s="216"/>
      <c r="O114" s="173"/>
      <c r="P114" s="188"/>
      <c r="Q114" s="189"/>
    </row>
    <row r="115" spans="1:17" ht="14.25" customHeight="1">
      <c r="A115" s="87"/>
      <c r="B115" s="88"/>
      <c r="C115" s="85"/>
      <c r="D115" s="195"/>
      <c r="E115" s="197"/>
      <c r="F115" s="199"/>
      <c r="G115" s="203"/>
      <c r="H115" s="203"/>
      <c r="I115" s="203"/>
      <c r="J115" s="203"/>
      <c r="K115" s="204"/>
      <c r="L115" s="206"/>
      <c r="M115" s="207"/>
      <c r="N115" s="216"/>
      <c r="O115" s="174"/>
      <c r="P115" s="188"/>
      <c r="Q115" s="190"/>
    </row>
    <row r="116" spans="1:17" ht="14.25" customHeight="1">
      <c r="A116" s="86">
        <v>7</v>
      </c>
      <c r="B116" s="68"/>
      <c r="C116" s="83"/>
      <c r="D116" s="194"/>
      <c r="E116" s="196"/>
      <c r="F116" s="198"/>
      <c r="G116" s="200"/>
      <c r="H116" s="201"/>
      <c r="I116" s="201"/>
      <c r="J116" s="201"/>
      <c r="K116" s="202"/>
      <c r="L116" s="205"/>
      <c r="M116" s="184">
        <f>IF(AND(L116&gt;0,ISNUMBER(L116)=TRUE),IF(ISNUMBER(O116)=FALSE,0,INDEX((三万円未満,三万円以上),O116+1,1,IF(L116&lt;30000,1,2))),0)</f>
        <v>0</v>
      </c>
      <c r="N116" s="216"/>
      <c r="O116" s="173"/>
      <c r="P116" s="188"/>
      <c r="Q116" s="189"/>
    </row>
    <row r="117" spans="1:17" ht="14.25" customHeight="1">
      <c r="A117" s="87"/>
      <c r="B117" s="76"/>
      <c r="C117" s="85"/>
      <c r="D117" s="195"/>
      <c r="E117" s="197"/>
      <c r="F117" s="199"/>
      <c r="G117" s="203"/>
      <c r="H117" s="203"/>
      <c r="I117" s="203"/>
      <c r="J117" s="203"/>
      <c r="K117" s="204"/>
      <c r="L117" s="206"/>
      <c r="M117" s="207"/>
      <c r="N117" s="216"/>
      <c r="O117" s="174"/>
      <c r="P117" s="188"/>
      <c r="Q117" s="190"/>
    </row>
    <row r="118" spans="1:17" ht="14.25" customHeight="1">
      <c r="A118" s="86">
        <v>8</v>
      </c>
      <c r="B118" s="68"/>
      <c r="C118" s="83"/>
      <c r="D118" s="194"/>
      <c r="E118" s="196"/>
      <c r="F118" s="198"/>
      <c r="G118" s="200"/>
      <c r="H118" s="201"/>
      <c r="I118" s="201"/>
      <c r="J118" s="201"/>
      <c r="K118" s="202"/>
      <c r="L118" s="205"/>
      <c r="M118" s="184">
        <f>IF(AND(L118&gt;0,ISNUMBER(L118)=TRUE),IF(ISNUMBER(O118)=FALSE,0,INDEX((三万円未満,三万円以上),O118+1,1,IF(L118&lt;30000,1,2))),0)</f>
        <v>0</v>
      </c>
      <c r="N118" s="216"/>
      <c r="O118" s="173"/>
      <c r="P118" s="188"/>
      <c r="Q118" s="189"/>
    </row>
    <row r="119" spans="1:17" ht="14.25" customHeight="1">
      <c r="A119" s="87"/>
      <c r="B119" s="88"/>
      <c r="C119" s="85"/>
      <c r="D119" s="195"/>
      <c r="E119" s="197"/>
      <c r="F119" s="199"/>
      <c r="G119" s="203"/>
      <c r="H119" s="203"/>
      <c r="I119" s="203"/>
      <c r="J119" s="203"/>
      <c r="K119" s="204"/>
      <c r="L119" s="206"/>
      <c r="M119" s="207"/>
      <c r="N119" s="216"/>
      <c r="O119" s="174"/>
      <c r="P119" s="188"/>
      <c r="Q119" s="190"/>
    </row>
    <row r="120" spans="1:17" ht="14.25" customHeight="1">
      <c r="A120" s="86">
        <v>9</v>
      </c>
      <c r="B120" s="68"/>
      <c r="C120" s="83"/>
      <c r="D120" s="194"/>
      <c r="E120" s="196"/>
      <c r="F120" s="198"/>
      <c r="G120" s="200"/>
      <c r="H120" s="201"/>
      <c r="I120" s="201"/>
      <c r="J120" s="201"/>
      <c r="K120" s="202"/>
      <c r="L120" s="205"/>
      <c r="M120" s="184">
        <f>IF(AND(L120&gt;0,ISNUMBER(L120)=TRUE),IF(ISNUMBER(O120)=FALSE,0,INDEX((三万円未満,三万円以上),O120+1,1,IF(L120&lt;30000,1,2))),0)</f>
        <v>0</v>
      </c>
      <c r="N120" s="216"/>
      <c r="O120" s="173"/>
      <c r="P120" s="188"/>
      <c r="Q120" s="189"/>
    </row>
    <row r="121" spans="1:17" ht="14.25" customHeight="1">
      <c r="A121" s="87"/>
      <c r="B121" s="76"/>
      <c r="C121" s="85"/>
      <c r="D121" s="195"/>
      <c r="E121" s="197"/>
      <c r="F121" s="199"/>
      <c r="G121" s="203"/>
      <c r="H121" s="203"/>
      <c r="I121" s="203"/>
      <c r="J121" s="203"/>
      <c r="K121" s="204"/>
      <c r="L121" s="206"/>
      <c r="M121" s="207"/>
      <c r="N121" s="216"/>
      <c r="O121" s="174"/>
      <c r="P121" s="188"/>
      <c r="Q121" s="190"/>
    </row>
    <row r="122" spans="1:17" ht="14.25" customHeight="1">
      <c r="A122" s="86">
        <v>10</v>
      </c>
      <c r="B122" s="68"/>
      <c r="C122" s="83"/>
      <c r="D122" s="194"/>
      <c r="E122" s="196"/>
      <c r="F122" s="198"/>
      <c r="G122" s="200"/>
      <c r="H122" s="201"/>
      <c r="I122" s="201"/>
      <c r="J122" s="201"/>
      <c r="K122" s="202"/>
      <c r="L122" s="205"/>
      <c r="M122" s="184">
        <f>IF(AND(L122&gt;0,ISNUMBER(L122)=TRUE),IF(ISNUMBER(O122)=FALSE,0,INDEX((三万円未満,三万円以上),O122+1,1,IF(L122&lt;30000,1,2))),0)</f>
        <v>0</v>
      </c>
      <c r="N122" s="216"/>
      <c r="O122" s="173"/>
      <c r="P122" s="188"/>
      <c r="Q122" s="189"/>
    </row>
    <row r="123" spans="1:17" ht="14.25" customHeight="1">
      <c r="A123" s="87"/>
      <c r="B123" s="88"/>
      <c r="C123" s="85"/>
      <c r="D123" s="195"/>
      <c r="E123" s="197"/>
      <c r="F123" s="199"/>
      <c r="G123" s="203"/>
      <c r="H123" s="203"/>
      <c r="I123" s="203"/>
      <c r="J123" s="203"/>
      <c r="K123" s="204"/>
      <c r="L123" s="206"/>
      <c r="M123" s="207"/>
      <c r="N123" s="216"/>
      <c r="O123" s="174"/>
      <c r="P123" s="188"/>
      <c r="Q123" s="190"/>
    </row>
    <row r="124" spans="1:17" ht="14.25" customHeight="1">
      <c r="A124" s="86">
        <v>11</v>
      </c>
      <c r="B124" s="68"/>
      <c r="C124" s="83"/>
      <c r="D124" s="194"/>
      <c r="E124" s="196"/>
      <c r="F124" s="198"/>
      <c r="G124" s="200"/>
      <c r="H124" s="201"/>
      <c r="I124" s="201"/>
      <c r="J124" s="201"/>
      <c r="K124" s="202"/>
      <c r="L124" s="205"/>
      <c r="M124" s="184">
        <f>IF(AND(L124&gt;0,ISNUMBER(L124)=TRUE),IF(ISNUMBER(O124)=FALSE,0,INDEX((三万円未満,三万円以上),O124+1,1,IF(L124&lt;30000,1,2))),0)</f>
        <v>0</v>
      </c>
      <c r="N124" s="216"/>
      <c r="O124" s="173"/>
      <c r="P124" s="188"/>
      <c r="Q124" s="189"/>
    </row>
    <row r="125" spans="1:17" ht="14.25" customHeight="1">
      <c r="A125" s="87"/>
      <c r="B125" s="76"/>
      <c r="C125" s="85"/>
      <c r="D125" s="195"/>
      <c r="E125" s="197"/>
      <c r="F125" s="199"/>
      <c r="G125" s="203"/>
      <c r="H125" s="203"/>
      <c r="I125" s="203"/>
      <c r="J125" s="203"/>
      <c r="K125" s="204"/>
      <c r="L125" s="206"/>
      <c r="M125" s="207"/>
      <c r="N125" s="216"/>
      <c r="O125" s="174"/>
      <c r="P125" s="188"/>
      <c r="Q125" s="190"/>
    </row>
    <row r="126" spans="1:17" ht="14.25" customHeight="1">
      <c r="A126" s="86">
        <v>12</v>
      </c>
      <c r="B126" s="68"/>
      <c r="C126" s="83"/>
      <c r="D126" s="194"/>
      <c r="E126" s="196"/>
      <c r="F126" s="198"/>
      <c r="G126" s="200"/>
      <c r="H126" s="201"/>
      <c r="I126" s="201"/>
      <c r="J126" s="201"/>
      <c r="K126" s="202"/>
      <c r="L126" s="205"/>
      <c r="M126" s="184">
        <f>IF(AND(L126&gt;0,ISNUMBER(L126)=TRUE),IF(ISNUMBER(O126)=FALSE,0,INDEX((三万円未満,三万円以上),O126+1,1,IF(L126&lt;30000,1,2))),0)</f>
        <v>0</v>
      </c>
      <c r="N126" s="216"/>
      <c r="O126" s="173"/>
      <c r="P126" s="188"/>
      <c r="Q126" s="189"/>
    </row>
    <row r="127" spans="1:17" ht="14.25" customHeight="1">
      <c r="A127" s="87"/>
      <c r="B127" s="88"/>
      <c r="C127" s="85"/>
      <c r="D127" s="195"/>
      <c r="E127" s="197"/>
      <c r="F127" s="199"/>
      <c r="G127" s="203"/>
      <c r="H127" s="203"/>
      <c r="I127" s="203"/>
      <c r="J127" s="203"/>
      <c r="K127" s="204"/>
      <c r="L127" s="206"/>
      <c r="M127" s="207"/>
      <c r="N127" s="216"/>
      <c r="O127" s="174"/>
      <c r="P127" s="188"/>
      <c r="Q127" s="190"/>
    </row>
    <row r="128" spans="1:17" ht="14.25" customHeight="1">
      <c r="A128" s="86">
        <v>13</v>
      </c>
      <c r="B128" s="68"/>
      <c r="C128" s="83"/>
      <c r="D128" s="194"/>
      <c r="E128" s="196"/>
      <c r="F128" s="198"/>
      <c r="G128" s="200"/>
      <c r="H128" s="201"/>
      <c r="I128" s="201"/>
      <c r="J128" s="201"/>
      <c r="K128" s="202"/>
      <c r="L128" s="205"/>
      <c r="M128" s="184">
        <f>IF(AND(L128&gt;0,ISNUMBER(L128)=TRUE),IF(ISNUMBER(O128)=FALSE,0,INDEX((三万円未満,三万円以上),O128+1,1,IF(L128&lt;30000,1,2))),0)</f>
        <v>0</v>
      </c>
      <c r="N128" s="216"/>
      <c r="O128" s="173"/>
      <c r="P128" s="188"/>
      <c r="Q128" s="189"/>
    </row>
    <row r="129" spans="1:17" ht="14.25" customHeight="1">
      <c r="A129" s="87"/>
      <c r="B129" s="76"/>
      <c r="C129" s="85"/>
      <c r="D129" s="195"/>
      <c r="E129" s="197"/>
      <c r="F129" s="199"/>
      <c r="G129" s="203"/>
      <c r="H129" s="203"/>
      <c r="I129" s="203"/>
      <c r="J129" s="203"/>
      <c r="K129" s="204"/>
      <c r="L129" s="206"/>
      <c r="M129" s="207"/>
      <c r="N129" s="216"/>
      <c r="O129" s="174"/>
      <c r="P129" s="188"/>
      <c r="Q129" s="190"/>
    </row>
    <row r="130" spans="1:17" ht="14.25" customHeight="1">
      <c r="A130" s="86">
        <v>14</v>
      </c>
      <c r="B130" s="68"/>
      <c r="C130" s="83"/>
      <c r="D130" s="194"/>
      <c r="E130" s="196"/>
      <c r="F130" s="198"/>
      <c r="G130" s="200"/>
      <c r="H130" s="201"/>
      <c r="I130" s="201"/>
      <c r="J130" s="201"/>
      <c r="K130" s="202"/>
      <c r="L130" s="205"/>
      <c r="M130" s="184">
        <f>IF(AND(L130&gt;0,ISNUMBER(L130)=TRUE),IF(ISNUMBER(O130)=FALSE,0,INDEX((三万円未満,三万円以上),O130+1,1,IF(L130&lt;30000,1,2))),0)</f>
        <v>0</v>
      </c>
      <c r="N130" s="216"/>
      <c r="O130" s="173"/>
      <c r="P130" s="188"/>
      <c r="Q130" s="189"/>
    </row>
    <row r="131" spans="1:17" ht="14.25" customHeight="1">
      <c r="A131" s="87"/>
      <c r="B131" s="88"/>
      <c r="C131" s="85"/>
      <c r="D131" s="195"/>
      <c r="E131" s="197"/>
      <c r="F131" s="199"/>
      <c r="G131" s="203"/>
      <c r="H131" s="203"/>
      <c r="I131" s="203"/>
      <c r="J131" s="203"/>
      <c r="K131" s="204"/>
      <c r="L131" s="206"/>
      <c r="M131" s="207"/>
      <c r="N131" s="216"/>
      <c r="O131" s="174"/>
      <c r="P131" s="188"/>
      <c r="Q131" s="190"/>
    </row>
    <row r="132" spans="1:17" ht="14.25" customHeight="1">
      <c r="A132" s="86">
        <v>15</v>
      </c>
      <c r="B132" s="68"/>
      <c r="C132" s="83"/>
      <c r="D132" s="194"/>
      <c r="E132" s="196"/>
      <c r="F132" s="198"/>
      <c r="G132" s="200"/>
      <c r="H132" s="201"/>
      <c r="I132" s="201"/>
      <c r="J132" s="201"/>
      <c r="K132" s="202"/>
      <c r="L132" s="205"/>
      <c r="M132" s="184">
        <f>IF(AND(L132&gt;0,ISNUMBER(L132)=TRUE),IF(ISNUMBER(O132)=FALSE,0,INDEX((三万円未満,三万円以上),O132+1,1,IF(L132&lt;30000,1,2))),0)</f>
        <v>0</v>
      </c>
      <c r="N132" s="216"/>
      <c r="O132" s="173"/>
      <c r="P132" s="188"/>
      <c r="Q132" s="189"/>
    </row>
    <row r="133" spans="1:17" ht="14.25" customHeight="1">
      <c r="A133" s="75"/>
      <c r="B133" s="76"/>
      <c r="C133" s="85"/>
      <c r="D133" s="195"/>
      <c r="E133" s="197"/>
      <c r="F133" s="199"/>
      <c r="G133" s="203"/>
      <c r="H133" s="203"/>
      <c r="I133" s="203"/>
      <c r="J133" s="203"/>
      <c r="K133" s="204"/>
      <c r="L133" s="206"/>
      <c r="M133" s="207"/>
      <c r="N133" s="216"/>
      <c r="O133" s="174"/>
      <c r="P133" s="188"/>
      <c r="Q133" s="190"/>
    </row>
    <row r="134" spans="1:17" ht="14.25">
      <c r="A134" s="175" t="s">
        <v>62</v>
      </c>
      <c r="B134" s="175"/>
      <c r="C134" s="91" t="s">
        <v>77</v>
      </c>
      <c r="D134" s="129" t="s">
        <v>78</v>
      </c>
      <c r="E134" s="22"/>
      <c r="F134" s="36"/>
      <c r="G134" s="90"/>
      <c r="H134" s="176">
        <f>COUNTIF(L104:L133,"&gt;=1")</f>
        <v>0</v>
      </c>
      <c r="I134" s="178" t="s">
        <v>75</v>
      </c>
      <c r="J134" s="180" t="s">
        <v>76</v>
      </c>
      <c r="K134" s="181"/>
      <c r="L134" s="192">
        <f>SUM(L104:L133)</f>
        <v>0</v>
      </c>
      <c r="M134" s="192">
        <f>SUM(M104:M133)</f>
        <v>0</v>
      </c>
      <c r="N134" s="22"/>
      <c r="O134" s="22"/>
      <c r="P134" s="64"/>
      <c r="Q134" s="64"/>
    </row>
    <row r="135" spans="1:17" ht="14.25" customHeight="1">
      <c r="A135" s="175"/>
      <c r="B135" s="175"/>
      <c r="C135" s="91" t="s">
        <v>79</v>
      </c>
      <c r="D135" s="129" t="s">
        <v>80</v>
      </c>
      <c r="E135" s="22"/>
      <c r="F135" s="22"/>
      <c r="G135" s="93"/>
      <c r="H135" s="191"/>
      <c r="I135" s="179"/>
      <c r="J135" s="182"/>
      <c r="K135" s="183"/>
      <c r="L135" s="193"/>
      <c r="M135" s="193"/>
      <c r="N135" s="22"/>
      <c r="O135" s="22"/>
      <c r="P135" s="57"/>
      <c r="Q135" s="57"/>
    </row>
    <row r="136" spans="1:17" ht="14.25">
      <c r="A136" s="175"/>
      <c r="B136" s="175"/>
      <c r="C136" s="91" t="s">
        <v>165</v>
      </c>
      <c r="D136" s="129" t="s">
        <v>167</v>
      </c>
      <c r="E136" s="94"/>
      <c r="F136" s="22"/>
      <c r="G136" s="95"/>
      <c r="H136" s="176">
        <f>H90+H134</f>
        <v>0</v>
      </c>
      <c r="I136" s="178" t="s">
        <v>75</v>
      </c>
      <c r="J136" s="180" t="s">
        <v>81</v>
      </c>
      <c r="K136" s="181"/>
      <c r="L136" s="184">
        <f>L134+L90</f>
        <v>0</v>
      </c>
      <c r="M136" s="184">
        <f>M134+M90</f>
        <v>0</v>
      </c>
      <c r="N136" s="22"/>
      <c r="O136" s="22"/>
      <c r="P136" s="57"/>
      <c r="Q136" s="57"/>
    </row>
    <row r="137" spans="1:17" ht="14.25">
      <c r="A137" s="175"/>
      <c r="B137" s="175"/>
      <c r="C137" s="91" t="s">
        <v>166</v>
      </c>
      <c r="D137" s="129" t="s">
        <v>168</v>
      </c>
      <c r="E137" s="96"/>
      <c r="F137" s="22"/>
      <c r="G137" s="97"/>
      <c r="H137" s="177"/>
      <c r="I137" s="179"/>
      <c r="J137" s="182"/>
      <c r="K137" s="183"/>
      <c r="L137" s="185"/>
      <c r="M137" s="185"/>
      <c r="N137" s="22"/>
      <c r="O137" s="22"/>
      <c r="P137" s="57"/>
      <c r="Q137" s="57"/>
    </row>
    <row r="138" spans="1:17" ht="14.25">
      <c r="A138" s="61"/>
      <c r="B138" s="61"/>
      <c r="C138" s="40"/>
      <c r="D138" s="40"/>
      <c r="E138" s="61"/>
      <c r="F138" s="61"/>
      <c r="G138" s="40"/>
      <c r="H138" s="40"/>
      <c r="I138" s="40"/>
      <c r="J138" s="40"/>
      <c r="K138" s="40"/>
      <c r="L138" s="40"/>
      <c r="M138" s="40"/>
      <c r="N138" s="61"/>
      <c r="O138" s="61"/>
      <c r="P138" s="53"/>
      <c r="Q138" s="53"/>
    </row>
    <row r="139" spans="1:17" ht="21">
      <c r="A139" s="3"/>
      <c r="B139" s="3"/>
      <c r="C139" s="3"/>
      <c r="D139" s="3"/>
      <c r="E139" s="230" t="s">
        <v>141</v>
      </c>
      <c r="F139" s="231"/>
      <c r="G139" s="231"/>
      <c r="H139" s="231"/>
      <c r="I139" s="231"/>
      <c r="J139" s="98"/>
      <c r="K139" s="99"/>
      <c r="L139" s="100"/>
      <c r="M139" s="52" t="s">
        <v>93</v>
      </c>
      <c r="N139" s="3"/>
      <c r="O139" s="3"/>
      <c r="P139" s="53"/>
      <c r="Q139" s="53"/>
    </row>
    <row r="140" spans="1:17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53"/>
      <c r="Q140" s="53"/>
    </row>
    <row r="141" spans="1:17" ht="21">
      <c r="A141" s="2"/>
      <c r="B141" s="2"/>
      <c r="C141" s="2"/>
      <c r="D141" s="2"/>
      <c r="E141" s="54"/>
      <c r="F141" s="54"/>
      <c r="G141" s="54"/>
      <c r="H141" s="54"/>
      <c r="I141" s="55"/>
      <c r="J141" s="56"/>
      <c r="K141" s="50" t="s">
        <v>55</v>
      </c>
      <c r="L141" s="232">
        <f>$L$3</f>
        <v>43831</v>
      </c>
      <c r="M141" s="233"/>
      <c r="N141" s="40"/>
      <c r="O141" s="40"/>
      <c r="P141" s="57"/>
      <c r="Q141" s="234" t="s">
        <v>56</v>
      </c>
    </row>
    <row r="142" spans="1:17" ht="15">
      <c r="A142" s="2"/>
      <c r="B142" s="2"/>
      <c r="C142" s="2" t="s">
        <v>124</v>
      </c>
      <c r="D142" s="2"/>
      <c r="E142" s="2"/>
      <c r="F142" s="3"/>
      <c r="G142" s="3"/>
      <c r="H142" s="3"/>
      <c r="I142" s="55"/>
      <c r="J142" s="238" t="s">
        <v>174</v>
      </c>
      <c r="K142" s="238"/>
      <c r="L142" s="243" t="str">
        <f>IF($L$4="","",$L$4)</f>
        <v/>
      </c>
      <c r="M142" s="244"/>
      <c r="N142" s="61"/>
      <c r="O142" s="61"/>
      <c r="P142" s="57"/>
      <c r="Q142" s="235"/>
    </row>
    <row r="143" spans="1:17" ht="15">
      <c r="A143" s="2"/>
      <c r="B143" s="237" t="str">
        <f>IF($B$5=0,"",$B$5)</f>
        <v/>
      </c>
      <c r="C143" s="237"/>
      <c r="D143" s="237"/>
      <c r="E143" s="22" t="s">
        <v>177</v>
      </c>
      <c r="F143" s="3"/>
      <c r="G143" s="3"/>
      <c r="H143" s="3"/>
      <c r="I143" s="55"/>
      <c r="J143" s="238" t="s">
        <v>176</v>
      </c>
      <c r="K143" s="238"/>
      <c r="L143" s="242" t="str">
        <f>IF($L$5="","",$L$5)</f>
        <v/>
      </c>
      <c r="M143" s="225"/>
      <c r="N143" s="40"/>
      <c r="O143" s="40"/>
      <c r="P143" s="57"/>
      <c r="Q143" s="235"/>
    </row>
    <row r="144" spans="1:17" ht="15">
      <c r="A144" s="2"/>
      <c r="B144" s="2"/>
      <c r="C144" s="60"/>
      <c r="D144" s="22"/>
      <c r="E144" s="22"/>
      <c r="F144" s="239" t="s">
        <v>57</v>
      </c>
      <c r="G144" s="240"/>
      <c r="H144" s="241"/>
      <c r="I144" s="55"/>
      <c r="J144" s="223" t="s">
        <v>58</v>
      </c>
      <c r="K144" s="223"/>
      <c r="L144" s="242" t="str">
        <f>IF($L$6="","",$L$6)</f>
        <v/>
      </c>
      <c r="M144" s="225"/>
      <c r="N144" s="40"/>
      <c r="O144" s="40"/>
      <c r="P144" s="57"/>
      <c r="Q144" s="236"/>
    </row>
    <row r="145" spans="1:17" ht="14.25">
      <c r="A145" s="22"/>
      <c r="B145" s="22"/>
      <c r="C145" s="101" t="s">
        <v>59</v>
      </c>
      <c r="D145" s="1"/>
      <c r="E145" s="22"/>
      <c r="F145" s="220" t="str">
        <f>IF(F7=4,"4シヨウヨ",IF(F7=3,"3キウヨ",IF(F7=2,"2サキフリ","1フリコミ")))</f>
        <v>1フリコミ</v>
      </c>
      <c r="G145" s="221"/>
      <c r="H145" s="222"/>
      <c r="I145" s="2"/>
      <c r="J145" s="223" t="s">
        <v>60</v>
      </c>
      <c r="K145" s="223"/>
      <c r="L145" s="224" t="str">
        <f>IF($L$7="","",$L$7)</f>
        <v/>
      </c>
      <c r="M145" s="225"/>
      <c r="N145" s="40"/>
      <c r="O145" s="40"/>
      <c r="P145" s="57"/>
      <c r="Q145" s="65"/>
    </row>
    <row r="146" spans="1:17" ht="14.25">
      <c r="A146" s="2"/>
      <c r="B146" s="103"/>
      <c r="C146" s="226">
        <f>IF($B$8="","平成　　年　　月　　日",$B$8)</f>
        <v>43831</v>
      </c>
      <c r="D146" s="227"/>
      <c r="E146" s="22"/>
      <c r="F146" s="3"/>
      <c r="G146" s="3"/>
      <c r="H146" s="3"/>
      <c r="I146" s="2"/>
      <c r="J146" s="223" t="s">
        <v>94</v>
      </c>
      <c r="K146" s="223"/>
      <c r="L146" s="228" t="str">
        <f>IF($L$8="","",$L$8)</f>
        <v/>
      </c>
      <c r="M146" s="229"/>
      <c r="N146" s="40"/>
      <c r="O146" s="40"/>
      <c r="P146" s="57"/>
      <c r="Q146" s="66"/>
    </row>
    <row r="147" spans="1:17" ht="14.25">
      <c r="A147" s="61"/>
      <c r="B147" s="61"/>
      <c r="C147" s="40"/>
      <c r="D147" s="40"/>
      <c r="E147" s="61"/>
      <c r="F147" s="61"/>
      <c r="G147" s="40"/>
      <c r="H147" s="40"/>
      <c r="I147" s="61"/>
      <c r="J147" s="40"/>
      <c r="K147" s="40"/>
      <c r="L147" s="40"/>
      <c r="M147" s="40"/>
      <c r="N147" s="61"/>
      <c r="O147" s="61"/>
      <c r="P147" s="57"/>
      <c r="Q147" s="57"/>
    </row>
    <row r="148" spans="1:17" ht="14.25">
      <c r="A148" s="67"/>
      <c r="B148" s="68"/>
      <c r="C148" s="69" t="s">
        <v>173</v>
      </c>
      <c r="D148" s="209" t="s">
        <v>62</v>
      </c>
      <c r="E148" s="211" t="s">
        <v>95</v>
      </c>
      <c r="F148" s="70"/>
      <c r="G148" s="213" t="s">
        <v>96</v>
      </c>
      <c r="H148" s="214"/>
      <c r="I148" s="214"/>
      <c r="J148" s="214"/>
      <c r="K148" s="215"/>
      <c r="L148" s="71" t="s">
        <v>97</v>
      </c>
      <c r="M148" s="72" t="s">
        <v>66</v>
      </c>
      <c r="N148" s="22"/>
      <c r="O148" s="73" t="s">
        <v>67</v>
      </c>
      <c r="P148" s="64"/>
      <c r="Q148" s="74" t="s">
        <v>68</v>
      </c>
    </row>
    <row r="149" spans="1:17" ht="14.25">
      <c r="A149" s="75"/>
      <c r="B149" s="76"/>
      <c r="C149" s="77" t="s">
        <v>98</v>
      </c>
      <c r="D149" s="210" t="s">
        <v>70</v>
      </c>
      <c r="E149" s="212"/>
      <c r="F149" s="76"/>
      <c r="G149" s="217" t="s">
        <v>87</v>
      </c>
      <c r="H149" s="218"/>
      <c r="I149" s="218"/>
      <c r="J149" s="218"/>
      <c r="K149" s="219"/>
      <c r="L149" s="78" t="s">
        <v>72</v>
      </c>
      <c r="M149" s="79" t="s">
        <v>169</v>
      </c>
      <c r="N149" s="22"/>
      <c r="O149" s="80" t="s">
        <v>73</v>
      </c>
      <c r="P149" s="64"/>
      <c r="Q149" s="81" t="s">
        <v>74</v>
      </c>
    </row>
    <row r="150" spans="1:17" ht="14.25" customHeight="1">
      <c r="A150" s="82">
        <v>1</v>
      </c>
      <c r="B150" s="68"/>
      <c r="C150" s="83"/>
      <c r="D150" s="194"/>
      <c r="E150" s="196"/>
      <c r="F150" s="198"/>
      <c r="G150" s="200"/>
      <c r="H150" s="201"/>
      <c r="I150" s="201"/>
      <c r="J150" s="201"/>
      <c r="K150" s="202"/>
      <c r="L150" s="205"/>
      <c r="M150" s="184">
        <f>IF(AND(L150&gt;0,ISNUMBER(L150)=TRUE),IF(ISNUMBER(O150)=FALSE,0,INDEX((三万円未満,三万円以上),O150+1,1,IF(L150&lt;30000,1,2))),0)</f>
        <v>0</v>
      </c>
      <c r="N150" s="216"/>
      <c r="O150" s="173"/>
      <c r="P150" s="188"/>
      <c r="Q150" s="189"/>
    </row>
    <row r="151" spans="1:17" ht="14.25" customHeight="1">
      <c r="A151" s="84"/>
      <c r="B151" s="76"/>
      <c r="C151" s="85"/>
      <c r="D151" s="195"/>
      <c r="E151" s="197"/>
      <c r="F151" s="199"/>
      <c r="G151" s="203"/>
      <c r="H151" s="203"/>
      <c r="I151" s="203"/>
      <c r="J151" s="203"/>
      <c r="K151" s="204"/>
      <c r="L151" s="206"/>
      <c r="M151" s="207"/>
      <c r="N151" s="216"/>
      <c r="O151" s="174"/>
      <c r="P151" s="188"/>
      <c r="Q151" s="190"/>
    </row>
    <row r="152" spans="1:17" ht="14.25" customHeight="1">
      <c r="A152" s="86">
        <v>2</v>
      </c>
      <c r="B152" s="68"/>
      <c r="C152" s="83"/>
      <c r="D152" s="194"/>
      <c r="E152" s="196"/>
      <c r="F152" s="198"/>
      <c r="G152" s="200"/>
      <c r="H152" s="201"/>
      <c r="I152" s="201"/>
      <c r="J152" s="201"/>
      <c r="K152" s="202"/>
      <c r="L152" s="205"/>
      <c r="M152" s="184">
        <f>IF(AND(L152&gt;0,ISNUMBER(L152)=TRUE),IF(ISNUMBER(O152)=FALSE,0,INDEX((三万円未満,三万円以上),O152+1,1,IF(L152&lt;30000,1,2))),0)</f>
        <v>0</v>
      </c>
      <c r="N152" s="216"/>
      <c r="O152" s="173"/>
      <c r="P152" s="188"/>
      <c r="Q152" s="189"/>
    </row>
    <row r="153" spans="1:17" ht="14.25" customHeight="1">
      <c r="A153" s="87"/>
      <c r="B153" s="88"/>
      <c r="C153" s="85"/>
      <c r="D153" s="195"/>
      <c r="E153" s="197"/>
      <c r="F153" s="199"/>
      <c r="G153" s="203"/>
      <c r="H153" s="203"/>
      <c r="I153" s="203"/>
      <c r="J153" s="203"/>
      <c r="K153" s="204"/>
      <c r="L153" s="206"/>
      <c r="M153" s="207"/>
      <c r="N153" s="216"/>
      <c r="O153" s="174"/>
      <c r="P153" s="188"/>
      <c r="Q153" s="190"/>
    </row>
    <row r="154" spans="1:17" ht="14.25" customHeight="1">
      <c r="A154" s="86">
        <v>3</v>
      </c>
      <c r="B154" s="68"/>
      <c r="C154" s="83"/>
      <c r="D154" s="194"/>
      <c r="E154" s="196"/>
      <c r="F154" s="198"/>
      <c r="G154" s="200"/>
      <c r="H154" s="201"/>
      <c r="I154" s="201"/>
      <c r="J154" s="201"/>
      <c r="K154" s="202"/>
      <c r="L154" s="205"/>
      <c r="M154" s="184">
        <f>IF(AND(L154&gt;0,ISNUMBER(L154)=TRUE),IF(ISNUMBER(O154)=FALSE,0,INDEX((三万円未満,三万円以上),O154+1,1,IF(L154&lt;30000,1,2))),0)</f>
        <v>0</v>
      </c>
      <c r="N154" s="216"/>
      <c r="O154" s="173"/>
      <c r="P154" s="188"/>
      <c r="Q154" s="189"/>
    </row>
    <row r="155" spans="1:17" ht="14.25" customHeight="1">
      <c r="A155" s="87"/>
      <c r="B155" s="76"/>
      <c r="C155" s="85"/>
      <c r="D155" s="195"/>
      <c r="E155" s="197"/>
      <c r="F155" s="199"/>
      <c r="G155" s="203"/>
      <c r="H155" s="203"/>
      <c r="I155" s="203"/>
      <c r="J155" s="203"/>
      <c r="K155" s="204"/>
      <c r="L155" s="206"/>
      <c r="M155" s="207"/>
      <c r="N155" s="216"/>
      <c r="O155" s="174"/>
      <c r="P155" s="188"/>
      <c r="Q155" s="190"/>
    </row>
    <row r="156" spans="1:17" ht="14.25" customHeight="1">
      <c r="A156" s="86">
        <v>4</v>
      </c>
      <c r="B156" s="68"/>
      <c r="C156" s="83"/>
      <c r="D156" s="194"/>
      <c r="E156" s="196"/>
      <c r="F156" s="198"/>
      <c r="G156" s="200"/>
      <c r="H156" s="201"/>
      <c r="I156" s="201"/>
      <c r="J156" s="201"/>
      <c r="K156" s="202"/>
      <c r="L156" s="205"/>
      <c r="M156" s="184">
        <f>IF(AND(L156&gt;0,ISNUMBER(L156)=TRUE),IF(ISNUMBER(O156)=FALSE,0,INDEX((三万円未満,三万円以上),O156+1,1,IF(L156&lt;30000,1,2))),0)</f>
        <v>0</v>
      </c>
      <c r="N156" s="216"/>
      <c r="O156" s="173"/>
      <c r="P156" s="188"/>
      <c r="Q156" s="189"/>
    </row>
    <row r="157" spans="1:17" ht="14.25" customHeight="1">
      <c r="A157" s="87"/>
      <c r="B157" s="88"/>
      <c r="C157" s="85"/>
      <c r="D157" s="195"/>
      <c r="E157" s="197"/>
      <c r="F157" s="199"/>
      <c r="G157" s="203"/>
      <c r="H157" s="203"/>
      <c r="I157" s="203"/>
      <c r="J157" s="203"/>
      <c r="K157" s="204"/>
      <c r="L157" s="206"/>
      <c r="M157" s="207"/>
      <c r="N157" s="216"/>
      <c r="O157" s="174"/>
      <c r="P157" s="188"/>
      <c r="Q157" s="190"/>
    </row>
    <row r="158" spans="1:17" ht="14.25" customHeight="1">
      <c r="A158" s="86">
        <v>5</v>
      </c>
      <c r="B158" s="68"/>
      <c r="C158" s="83"/>
      <c r="D158" s="194"/>
      <c r="E158" s="196"/>
      <c r="F158" s="198"/>
      <c r="G158" s="200"/>
      <c r="H158" s="201"/>
      <c r="I158" s="201"/>
      <c r="J158" s="201"/>
      <c r="K158" s="202"/>
      <c r="L158" s="205"/>
      <c r="M158" s="184">
        <f>IF(AND(L158&gt;0,ISNUMBER(L158)=TRUE),IF(ISNUMBER(O158)=FALSE,0,INDEX((三万円未満,三万円以上),O158+1,1,IF(L158&lt;30000,1,2))),0)</f>
        <v>0</v>
      </c>
      <c r="N158" s="216"/>
      <c r="O158" s="173"/>
      <c r="P158" s="188"/>
      <c r="Q158" s="189"/>
    </row>
    <row r="159" spans="1:17" ht="14.25" customHeight="1">
      <c r="A159" s="87"/>
      <c r="B159" s="76"/>
      <c r="C159" s="85"/>
      <c r="D159" s="195"/>
      <c r="E159" s="197"/>
      <c r="F159" s="199"/>
      <c r="G159" s="203"/>
      <c r="H159" s="203"/>
      <c r="I159" s="203"/>
      <c r="J159" s="203"/>
      <c r="K159" s="204"/>
      <c r="L159" s="206"/>
      <c r="M159" s="207"/>
      <c r="N159" s="216"/>
      <c r="O159" s="174"/>
      <c r="P159" s="188"/>
      <c r="Q159" s="190"/>
    </row>
    <row r="160" spans="1:17" ht="14.25" customHeight="1">
      <c r="A160" s="86">
        <v>6</v>
      </c>
      <c r="B160" s="68"/>
      <c r="C160" s="83"/>
      <c r="D160" s="194"/>
      <c r="E160" s="196"/>
      <c r="F160" s="198"/>
      <c r="G160" s="200"/>
      <c r="H160" s="201"/>
      <c r="I160" s="201"/>
      <c r="J160" s="201"/>
      <c r="K160" s="202"/>
      <c r="L160" s="205"/>
      <c r="M160" s="184">
        <f>IF(AND(L160&gt;0,ISNUMBER(L160)=TRUE),IF(ISNUMBER(O160)=FALSE,0,INDEX((三万円未満,三万円以上),O160+1,1,IF(L160&lt;30000,1,2))),0)</f>
        <v>0</v>
      </c>
      <c r="N160" s="216"/>
      <c r="O160" s="173"/>
      <c r="P160" s="188"/>
      <c r="Q160" s="189"/>
    </row>
    <row r="161" spans="1:17" ht="14.25" customHeight="1">
      <c r="A161" s="87"/>
      <c r="B161" s="88"/>
      <c r="C161" s="85"/>
      <c r="D161" s="195"/>
      <c r="E161" s="197"/>
      <c r="F161" s="199"/>
      <c r="G161" s="203"/>
      <c r="H161" s="203"/>
      <c r="I161" s="203"/>
      <c r="J161" s="203"/>
      <c r="K161" s="204"/>
      <c r="L161" s="206"/>
      <c r="M161" s="207"/>
      <c r="N161" s="216"/>
      <c r="O161" s="174"/>
      <c r="P161" s="188"/>
      <c r="Q161" s="190"/>
    </row>
    <row r="162" spans="1:17" ht="14.25" customHeight="1">
      <c r="A162" s="86">
        <v>7</v>
      </c>
      <c r="B162" s="68"/>
      <c r="C162" s="83"/>
      <c r="D162" s="194"/>
      <c r="E162" s="196"/>
      <c r="F162" s="198"/>
      <c r="G162" s="200"/>
      <c r="H162" s="201"/>
      <c r="I162" s="201"/>
      <c r="J162" s="201"/>
      <c r="K162" s="202"/>
      <c r="L162" s="205"/>
      <c r="M162" s="184">
        <f>IF(AND(L162&gt;0,ISNUMBER(L162)=TRUE),IF(ISNUMBER(O162)=FALSE,0,INDEX((三万円未満,三万円以上),O162+1,1,IF(L162&lt;30000,1,2))),0)</f>
        <v>0</v>
      </c>
      <c r="N162" s="216"/>
      <c r="O162" s="173"/>
      <c r="P162" s="188"/>
      <c r="Q162" s="189"/>
    </row>
    <row r="163" spans="1:17" ht="14.25" customHeight="1">
      <c r="A163" s="87"/>
      <c r="B163" s="76"/>
      <c r="C163" s="85"/>
      <c r="D163" s="195"/>
      <c r="E163" s="197"/>
      <c r="F163" s="199"/>
      <c r="G163" s="203"/>
      <c r="H163" s="203"/>
      <c r="I163" s="203"/>
      <c r="J163" s="203"/>
      <c r="K163" s="204"/>
      <c r="L163" s="206"/>
      <c r="M163" s="207"/>
      <c r="N163" s="216"/>
      <c r="O163" s="174"/>
      <c r="P163" s="188"/>
      <c r="Q163" s="190"/>
    </row>
    <row r="164" spans="1:17" ht="14.25" customHeight="1">
      <c r="A164" s="86">
        <v>8</v>
      </c>
      <c r="B164" s="68"/>
      <c r="C164" s="83"/>
      <c r="D164" s="194"/>
      <c r="E164" s="196"/>
      <c r="F164" s="198"/>
      <c r="G164" s="200"/>
      <c r="H164" s="201"/>
      <c r="I164" s="201"/>
      <c r="J164" s="201"/>
      <c r="K164" s="202"/>
      <c r="L164" s="205"/>
      <c r="M164" s="184">
        <f>IF(AND(L164&gt;0,ISNUMBER(L164)=TRUE),IF(ISNUMBER(O164)=FALSE,0,INDEX((三万円未満,三万円以上),O164+1,1,IF(L164&lt;30000,1,2))),0)</f>
        <v>0</v>
      </c>
      <c r="N164" s="216"/>
      <c r="O164" s="173"/>
      <c r="P164" s="188"/>
      <c r="Q164" s="189"/>
    </row>
    <row r="165" spans="1:17" ht="14.25" customHeight="1">
      <c r="A165" s="87"/>
      <c r="B165" s="88"/>
      <c r="C165" s="85"/>
      <c r="D165" s="195"/>
      <c r="E165" s="197"/>
      <c r="F165" s="199"/>
      <c r="G165" s="203"/>
      <c r="H165" s="203"/>
      <c r="I165" s="203"/>
      <c r="J165" s="203"/>
      <c r="K165" s="204"/>
      <c r="L165" s="206"/>
      <c r="M165" s="207"/>
      <c r="N165" s="216"/>
      <c r="O165" s="174"/>
      <c r="P165" s="188"/>
      <c r="Q165" s="190"/>
    </row>
    <row r="166" spans="1:17" ht="14.25" customHeight="1">
      <c r="A166" s="86">
        <v>9</v>
      </c>
      <c r="B166" s="68"/>
      <c r="C166" s="83"/>
      <c r="D166" s="194"/>
      <c r="E166" s="196"/>
      <c r="F166" s="198"/>
      <c r="G166" s="200"/>
      <c r="H166" s="201"/>
      <c r="I166" s="201"/>
      <c r="J166" s="201"/>
      <c r="K166" s="202"/>
      <c r="L166" s="205"/>
      <c r="M166" s="184">
        <f>IF(AND(L166&gt;0,ISNUMBER(L166)=TRUE),IF(ISNUMBER(O166)=FALSE,0,INDEX((三万円未満,三万円以上),O166+1,1,IF(L166&lt;30000,1,2))),0)</f>
        <v>0</v>
      </c>
      <c r="N166" s="216"/>
      <c r="O166" s="173"/>
      <c r="P166" s="188"/>
      <c r="Q166" s="189"/>
    </row>
    <row r="167" spans="1:17" ht="14.25" customHeight="1">
      <c r="A167" s="87"/>
      <c r="B167" s="76"/>
      <c r="C167" s="85"/>
      <c r="D167" s="195"/>
      <c r="E167" s="197"/>
      <c r="F167" s="199"/>
      <c r="G167" s="203"/>
      <c r="H167" s="203"/>
      <c r="I167" s="203"/>
      <c r="J167" s="203"/>
      <c r="K167" s="204"/>
      <c r="L167" s="206"/>
      <c r="M167" s="207"/>
      <c r="N167" s="216"/>
      <c r="O167" s="174"/>
      <c r="P167" s="188"/>
      <c r="Q167" s="190"/>
    </row>
    <row r="168" spans="1:17" ht="14.25" customHeight="1">
      <c r="A168" s="86">
        <v>10</v>
      </c>
      <c r="B168" s="68"/>
      <c r="C168" s="83"/>
      <c r="D168" s="194"/>
      <c r="E168" s="196"/>
      <c r="F168" s="198"/>
      <c r="G168" s="200"/>
      <c r="H168" s="201"/>
      <c r="I168" s="201"/>
      <c r="J168" s="201"/>
      <c r="K168" s="202"/>
      <c r="L168" s="205"/>
      <c r="M168" s="184">
        <f>IF(AND(L168&gt;0,ISNUMBER(L168)=TRUE),IF(ISNUMBER(O168)=FALSE,0,INDEX((三万円未満,三万円以上),O168+1,1,IF(L168&lt;30000,1,2))),0)</f>
        <v>0</v>
      </c>
      <c r="N168" s="216"/>
      <c r="O168" s="173"/>
      <c r="P168" s="188"/>
      <c r="Q168" s="189"/>
    </row>
    <row r="169" spans="1:17" ht="14.25" customHeight="1">
      <c r="A169" s="87"/>
      <c r="B169" s="88"/>
      <c r="C169" s="85"/>
      <c r="D169" s="195"/>
      <c r="E169" s="197"/>
      <c r="F169" s="199"/>
      <c r="G169" s="203"/>
      <c r="H169" s="203"/>
      <c r="I169" s="203"/>
      <c r="J169" s="203"/>
      <c r="K169" s="204"/>
      <c r="L169" s="206"/>
      <c r="M169" s="207"/>
      <c r="N169" s="216"/>
      <c r="O169" s="174"/>
      <c r="P169" s="188"/>
      <c r="Q169" s="190"/>
    </row>
    <row r="170" spans="1:17" ht="14.25" customHeight="1">
      <c r="A170" s="86">
        <v>11</v>
      </c>
      <c r="B170" s="68"/>
      <c r="C170" s="83"/>
      <c r="D170" s="194"/>
      <c r="E170" s="196"/>
      <c r="F170" s="198"/>
      <c r="G170" s="200"/>
      <c r="H170" s="201"/>
      <c r="I170" s="201"/>
      <c r="J170" s="201"/>
      <c r="K170" s="202"/>
      <c r="L170" s="205"/>
      <c r="M170" s="184">
        <f>IF(AND(L170&gt;0,ISNUMBER(L170)=TRUE),IF(ISNUMBER(O170)=FALSE,0,INDEX((三万円未満,三万円以上),O170+1,1,IF(L170&lt;30000,1,2))),0)</f>
        <v>0</v>
      </c>
      <c r="N170" s="216"/>
      <c r="O170" s="173"/>
      <c r="P170" s="188"/>
      <c r="Q170" s="189"/>
    </row>
    <row r="171" spans="1:17" ht="14.25" customHeight="1">
      <c r="A171" s="87"/>
      <c r="B171" s="76"/>
      <c r="C171" s="85"/>
      <c r="D171" s="195"/>
      <c r="E171" s="197"/>
      <c r="F171" s="199"/>
      <c r="G171" s="203"/>
      <c r="H171" s="203"/>
      <c r="I171" s="203"/>
      <c r="J171" s="203"/>
      <c r="K171" s="204"/>
      <c r="L171" s="206"/>
      <c r="M171" s="207"/>
      <c r="N171" s="216"/>
      <c r="O171" s="174"/>
      <c r="P171" s="188"/>
      <c r="Q171" s="190"/>
    </row>
    <row r="172" spans="1:17" ht="14.25" customHeight="1">
      <c r="A172" s="86">
        <v>12</v>
      </c>
      <c r="B172" s="68"/>
      <c r="C172" s="83"/>
      <c r="D172" s="194"/>
      <c r="E172" s="196"/>
      <c r="F172" s="198"/>
      <c r="G172" s="200"/>
      <c r="H172" s="201"/>
      <c r="I172" s="201"/>
      <c r="J172" s="201"/>
      <c r="K172" s="202"/>
      <c r="L172" s="205"/>
      <c r="M172" s="184">
        <f>IF(AND(L172&gt;0,ISNUMBER(L172)=TRUE),IF(ISNUMBER(O172)=FALSE,0,INDEX((三万円未満,三万円以上),O172+1,1,IF(L172&lt;30000,1,2))),0)</f>
        <v>0</v>
      </c>
      <c r="N172" s="216"/>
      <c r="O172" s="173"/>
      <c r="P172" s="188"/>
      <c r="Q172" s="189"/>
    </row>
    <row r="173" spans="1:17" ht="14.25" customHeight="1">
      <c r="A173" s="87"/>
      <c r="B173" s="88"/>
      <c r="C173" s="85"/>
      <c r="D173" s="195"/>
      <c r="E173" s="197"/>
      <c r="F173" s="199"/>
      <c r="G173" s="203"/>
      <c r="H173" s="203"/>
      <c r="I173" s="203"/>
      <c r="J173" s="203"/>
      <c r="K173" s="204"/>
      <c r="L173" s="206"/>
      <c r="M173" s="207"/>
      <c r="N173" s="216"/>
      <c r="O173" s="174"/>
      <c r="P173" s="188"/>
      <c r="Q173" s="190"/>
    </row>
    <row r="174" spans="1:17" ht="14.25" customHeight="1">
      <c r="A174" s="86">
        <v>13</v>
      </c>
      <c r="B174" s="68"/>
      <c r="C174" s="83"/>
      <c r="D174" s="194"/>
      <c r="E174" s="196"/>
      <c r="F174" s="198"/>
      <c r="G174" s="200"/>
      <c r="H174" s="201"/>
      <c r="I174" s="201"/>
      <c r="J174" s="201"/>
      <c r="K174" s="202"/>
      <c r="L174" s="205"/>
      <c r="M174" s="184">
        <f>IF(AND(L174&gt;0,ISNUMBER(L174)=TRUE),IF(ISNUMBER(O174)=FALSE,0,INDEX((三万円未満,三万円以上),O174+1,1,IF(L174&lt;30000,1,2))),0)</f>
        <v>0</v>
      </c>
      <c r="N174" s="216"/>
      <c r="O174" s="173"/>
      <c r="P174" s="188"/>
      <c r="Q174" s="189"/>
    </row>
    <row r="175" spans="1:17" ht="14.25" customHeight="1">
      <c r="A175" s="87"/>
      <c r="B175" s="76"/>
      <c r="C175" s="85"/>
      <c r="D175" s="195"/>
      <c r="E175" s="197"/>
      <c r="F175" s="199"/>
      <c r="G175" s="203"/>
      <c r="H175" s="203"/>
      <c r="I175" s="203"/>
      <c r="J175" s="203"/>
      <c r="K175" s="204"/>
      <c r="L175" s="206"/>
      <c r="M175" s="207"/>
      <c r="N175" s="216"/>
      <c r="O175" s="174"/>
      <c r="P175" s="188"/>
      <c r="Q175" s="190"/>
    </row>
    <row r="176" spans="1:17" ht="14.25" customHeight="1">
      <c r="A176" s="86">
        <v>14</v>
      </c>
      <c r="B176" s="68"/>
      <c r="C176" s="83"/>
      <c r="D176" s="194"/>
      <c r="E176" s="196"/>
      <c r="F176" s="198"/>
      <c r="G176" s="200"/>
      <c r="H176" s="201"/>
      <c r="I176" s="201"/>
      <c r="J176" s="201"/>
      <c r="K176" s="202"/>
      <c r="L176" s="205"/>
      <c r="M176" s="184">
        <f>IF(AND(L176&gt;0,ISNUMBER(L176)=TRUE),IF(ISNUMBER(O176)=FALSE,0,INDEX((三万円未満,三万円以上),O176+1,1,IF(L176&lt;30000,1,2))),0)</f>
        <v>0</v>
      </c>
      <c r="N176" s="216"/>
      <c r="O176" s="173"/>
      <c r="P176" s="188"/>
      <c r="Q176" s="189"/>
    </row>
    <row r="177" spans="1:17" ht="14.25" customHeight="1">
      <c r="A177" s="87"/>
      <c r="B177" s="88"/>
      <c r="C177" s="85"/>
      <c r="D177" s="195"/>
      <c r="E177" s="197"/>
      <c r="F177" s="199"/>
      <c r="G177" s="203"/>
      <c r="H177" s="203"/>
      <c r="I177" s="203"/>
      <c r="J177" s="203"/>
      <c r="K177" s="204"/>
      <c r="L177" s="206"/>
      <c r="M177" s="207"/>
      <c r="N177" s="216"/>
      <c r="O177" s="174"/>
      <c r="P177" s="188"/>
      <c r="Q177" s="190"/>
    </row>
    <row r="178" spans="1:17" ht="14.25" customHeight="1">
      <c r="A178" s="86">
        <v>15</v>
      </c>
      <c r="B178" s="68"/>
      <c r="C178" s="83"/>
      <c r="D178" s="194"/>
      <c r="E178" s="196"/>
      <c r="F178" s="198"/>
      <c r="G178" s="200"/>
      <c r="H178" s="201"/>
      <c r="I178" s="201"/>
      <c r="J178" s="201"/>
      <c r="K178" s="202"/>
      <c r="L178" s="205"/>
      <c r="M178" s="184">
        <f>IF(AND(L178&gt;0,ISNUMBER(L178)=TRUE),IF(ISNUMBER(O178)=FALSE,0,INDEX((三万円未満,三万円以上),O178+1,1,IF(L178&lt;30000,1,2))),0)</f>
        <v>0</v>
      </c>
      <c r="N178" s="216"/>
      <c r="O178" s="173"/>
      <c r="P178" s="188"/>
      <c r="Q178" s="189"/>
    </row>
    <row r="179" spans="1:17" ht="14.25" customHeight="1">
      <c r="A179" s="75"/>
      <c r="B179" s="76"/>
      <c r="C179" s="85"/>
      <c r="D179" s="195"/>
      <c r="E179" s="197"/>
      <c r="F179" s="199"/>
      <c r="G179" s="203"/>
      <c r="H179" s="203"/>
      <c r="I179" s="203"/>
      <c r="J179" s="203"/>
      <c r="K179" s="204"/>
      <c r="L179" s="206"/>
      <c r="M179" s="207"/>
      <c r="N179" s="216"/>
      <c r="O179" s="174"/>
      <c r="P179" s="188"/>
      <c r="Q179" s="190"/>
    </row>
    <row r="180" spans="1:17" ht="14.25">
      <c r="A180" s="175" t="s">
        <v>62</v>
      </c>
      <c r="B180" s="175"/>
      <c r="C180" s="91" t="s">
        <v>77</v>
      </c>
      <c r="D180" s="129" t="s">
        <v>78</v>
      </c>
      <c r="E180" s="22"/>
      <c r="F180" s="36"/>
      <c r="G180" s="90"/>
      <c r="H180" s="176">
        <f>COUNTIF(L150:L179,"&gt;=1")</f>
        <v>0</v>
      </c>
      <c r="I180" s="178" t="s">
        <v>75</v>
      </c>
      <c r="J180" s="180" t="s">
        <v>76</v>
      </c>
      <c r="K180" s="181"/>
      <c r="L180" s="192">
        <f>SUM(L150:L179)</f>
        <v>0</v>
      </c>
      <c r="M180" s="192">
        <f>SUM(M150:M179)</f>
        <v>0</v>
      </c>
      <c r="N180" s="22"/>
      <c r="O180" s="22"/>
      <c r="P180" s="64"/>
      <c r="Q180" s="64"/>
    </row>
    <row r="181" spans="1:17" ht="14.25" customHeight="1">
      <c r="A181" s="175"/>
      <c r="B181" s="175"/>
      <c r="C181" s="91" t="s">
        <v>79</v>
      </c>
      <c r="D181" s="129" t="s">
        <v>80</v>
      </c>
      <c r="E181" s="22"/>
      <c r="F181" s="22"/>
      <c r="G181" s="93"/>
      <c r="H181" s="191"/>
      <c r="I181" s="179"/>
      <c r="J181" s="182"/>
      <c r="K181" s="183"/>
      <c r="L181" s="193"/>
      <c r="M181" s="193"/>
      <c r="N181" s="22"/>
      <c r="O181" s="22"/>
      <c r="P181" s="57"/>
      <c r="Q181" s="57"/>
    </row>
    <row r="182" spans="1:17" ht="14.25">
      <c r="A182" s="175"/>
      <c r="B182" s="175"/>
      <c r="C182" s="91" t="s">
        <v>165</v>
      </c>
      <c r="D182" s="129" t="s">
        <v>167</v>
      </c>
      <c r="E182" s="94"/>
      <c r="F182" s="22"/>
      <c r="G182" s="95"/>
      <c r="H182" s="176">
        <f>H136+H180</f>
        <v>0</v>
      </c>
      <c r="I182" s="178" t="s">
        <v>75</v>
      </c>
      <c r="J182" s="180" t="s">
        <v>81</v>
      </c>
      <c r="K182" s="181"/>
      <c r="L182" s="184">
        <f>L180+L136</f>
        <v>0</v>
      </c>
      <c r="M182" s="184">
        <f>M180+M136</f>
        <v>0</v>
      </c>
      <c r="N182" s="22"/>
      <c r="O182" s="22"/>
      <c r="P182" s="57"/>
      <c r="Q182" s="57"/>
    </row>
    <row r="183" spans="1:17" ht="14.25">
      <c r="A183" s="175"/>
      <c r="B183" s="175"/>
      <c r="C183" s="91" t="s">
        <v>166</v>
      </c>
      <c r="D183" s="129" t="s">
        <v>168</v>
      </c>
      <c r="E183" s="96"/>
      <c r="F183" s="22"/>
      <c r="G183" s="97"/>
      <c r="H183" s="177"/>
      <c r="I183" s="179"/>
      <c r="J183" s="182"/>
      <c r="K183" s="183"/>
      <c r="L183" s="185"/>
      <c r="M183" s="185"/>
      <c r="N183" s="22"/>
      <c r="O183" s="22"/>
      <c r="P183" s="57"/>
      <c r="Q183" s="57"/>
    </row>
    <row r="184" spans="1:17" ht="14.25">
      <c r="A184" s="61"/>
      <c r="B184" s="61"/>
      <c r="C184" s="40"/>
      <c r="D184" s="40"/>
      <c r="E184" s="61"/>
      <c r="F184" s="61"/>
      <c r="G184" s="40"/>
      <c r="H184" s="40"/>
      <c r="I184" s="40"/>
      <c r="J184" s="40"/>
      <c r="K184" s="40"/>
      <c r="L184" s="40"/>
      <c r="M184" s="40"/>
      <c r="N184" s="61"/>
      <c r="O184" s="61"/>
      <c r="P184" s="53"/>
      <c r="Q184" s="53"/>
    </row>
    <row r="185" spans="1:17" ht="21">
      <c r="A185" s="3"/>
      <c r="B185" s="3"/>
      <c r="C185" s="3"/>
      <c r="D185" s="3"/>
      <c r="E185" s="230" t="s">
        <v>141</v>
      </c>
      <c r="F185" s="231"/>
      <c r="G185" s="231"/>
      <c r="H185" s="231"/>
      <c r="I185" s="231"/>
      <c r="J185" s="98"/>
      <c r="K185" s="99"/>
      <c r="L185" s="100"/>
      <c r="M185" s="52" t="s">
        <v>99</v>
      </c>
      <c r="N185" s="3"/>
      <c r="O185" s="3"/>
      <c r="P185" s="53"/>
      <c r="Q185" s="53"/>
    </row>
    <row r="186" spans="1:17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53"/>
      <c r="Q186" s="53"/>
    </row>
    <row r="187" spans="1:17" ht="21">
      <c r="A187" s="2"/>
      <c r="B187" s="2"/>
      <c r="C187" s="2"/>
      <c r="D187" s="2"/>
      <c r="E187" s="54"/>
      <c r="F187" s="54"/>
      <c r="G187" s="54"/>
      <c r="H187" s="54"/>
      <c r="I187" s="55"/>
      <c r="J187" s="56"/>
      <c r="K187" s="50" t="s">
        <v>89</v>
      </c>
      <c r="L187" s="232">
        <f>$L$3</f>
        <v>43831</v>
      </c>
      <c r="M187" s="233"/>
      <c r="N187" s="40"/>
      <c r="O187" s="40"/>
      <c r="P187" s="57"/>
      <c r="Q187" s="234" t="s">
        <v>56</v>
      </c>
    </row>
    <row r="188" spans="1:17" ht="15">
      <c r="A188" s="2"/>
      <c r="B188" s="2"/>
      <c r="C188" s="2" t="s">
        <v>124</v>
      </c>
      <c r="D188" s="2"/>
      <c r="E188" s="2"/>
      <c r="F188" s="3"/>
      <c r="G188" s="3"/>
      <c r="H188" s="3"/>
      <c r="I188" s="55"/>
      <c r="J188" s="238" t="s">
        <v>174</v>
      </c>
      <c r="K188" s="238"/>
      <c r="L188" s="243" t="str">
        <f>IF($L$4="","",$L$4)</f>
        <v/>
      </c>
      <c r="M188" s="244"/>
      <c r="N188" s="61"/>
      <c r="O188" s="61"/>
      <c r="P188" s="57"/>
      <c r="Q188" s="235"/>
    </row>
    <row r="189" spans="1:17" ht="15">
      <c r="A189" s="2"/>
      <c r="B189" s="237" t="str">
        <f>IF($B$5=0,"",$B$5)</f>
        <v/>
      </c>
      <c r="C189" s="237"/>
      <c r="D189" s="237"/>
      <c r="E189" s="22" t="s">
        <v>177</v>
      </c>
      <c r="F189" s="3"/>
      <c r="G189" s="3"/>
      <c r="H189" s="3"/>
      <c r="I189" s="55"/>
      <c r="J189" s="238" t="s">
        <v>176</v>
      </c>
      <c r="K189" s="238"/>
      <c r="L189" s="242" t="str">
        <f>IF($L$5="","",$L$5)</f>
        <v/>
      </c>
      <c r="M189" s="225"/>
      <c r="N189" s="40"/>
      <c r="O189" s="40"/>
      <c r="P189" s="57"/>
      <c r="Q189" s="235"/>
    </row>
    <row r="190" spans="1:17" ht="15">
      <c r="A190" s="2"/>
      <c r="B190" s="2"/>
      <c r="C190" s="60"/>
      <c r="D190" s="22"/>
      <c r="E190" s="22"/>
      <c r="F190" s="239" t="s">
        <v>57</v>
      </c>
      <c r="G190" s="240"/>
      <c r="H190" s="241"/>
      <c r="I190" s="55"/>
      <c r="J190" s="223" t="s">
        <v>58</v>
      </c>
      <c r="K190" s="223"/>
      <c r="L190" s="242" t="str">
        <f>IF($L$6="","",$L$6)</f>
        <v/>
      </c>
      <c r="M190" s="225"/>
      <c r="N190" s="40"/>
      <c r="O190" s="40"/>
      <c r="P190" s="57"/>
      <c r="Q190" s="236"/>
    </row>
    <row r="191" spans="1:17" ht="14.25">
      <c r="A191" s="22"/>
      <c r="B191" s="22"/>
      <c r="C191" s="101" t="s">
        <v>59</v>
      </c>
      <c r="D191" s="1"/>
      <c r="E191" s="22"/>
      <c r="F191" s="220" t="str">
        <f>IF(F7=4,"4シヨウヨ",IF(F7=3,"3キウヨ",IF(F7=2,"2サキフリ","1フリコミ")))</f>
        <v>1フリコミ</v>
      </c>
      <c r="G191" s="221"/>
      <c r="H191" s="222"/>
      <c r="I191" s="2"/>
      <c r="J191" s="223" t="s">
        <v>60</v>
      </c>
      <c r="K191" s="223"/>
      <c r="L191" s="224" t="str">
        <f>IF($L$7="","",$L$7)</f>
        <v/>
      </c>
      <c r="M191" s="225"/>
      <c r="N191" s="40"/>
      <c r="O191" s="40"/>
      <c r="P191" s="57"/>
      <c r="Q191" s="65"/>
    </row>
    <row r="192" spans="1:17" ht="14.25">
      <c r="A192" s="2"/>
      <c r="B192" s="103"/>
      <c r="C192" s="226">
        <f>IF($B$8="","平成　　年　　月　　日",$B$8)</f>
        <v>43831</v>
      </c>
      <c r="D192" s="227"/>
      <c r="E192" s="22"/>
      <c r="F192" s="3"/>
      <c r="G192" s="3"/>
      <c r="H192" s="3"/>
      <c r="I192" s="2"/>
      <c r="J192" s="223" t="s">
        <v>90</v>
      </c>
      <c r="K192" s="223"/>
      <c r="L192" s="228" t="str">
        <f>IF($L$8="","",$L$8)</f>
        <v/>
      </c>
      <c r="M192" s="229"/>
      <c r="N192" s="40"/>
      <c r="O192" s="40"/>
      <c r="P192" s="57"/>
      <c r="Q192" s="66"/>
    </row>
    <row r="193" spans="1:17" ht="14.25">
      <c r="A193" s="61"/>
      <c r="B193" s="61"/>
      <c r="C193" s="40"/>
      <c r="D193" s="40"/>
      <c r="E193" s="61"/>
      <c r="F193" s="61"/>
      <c r="G193" s="40"/>
      <c r="H193" s="40"/>
      <c r="I193" s="61"/>
      <c r="J193" s="40"/>
      <c r="K193" s="40"/>
      <c r="L193" s="40"/>
      <c r="M193" s="40"/>
      <c r="N193" s="61"/>
      <c r="O193" s="61"/>
      <c r="P193" s="57"/>
      <c r="Q193" s="57"/>
    </row>
    <row r="194" spans="1:17" ht="14.25">
      <c r="A194" s="67"/>
      <c r="B194" s="68"/>
      <c r="C194" s="69" t="s">
        <v>173</v>
      </c>
      <c r="D194" s="209" t="s">
        <v>62</v>
      </c>
      <c r="E194" s="211" t="s">
        <v>63</v>
      </c>
      <c r="F194" s="70"/>
      <c r="G194" s="213" t="s">
        <v>64</v>
      </c>
      <c r="H194" s="214"/>
      <c r="I194" s="214"/>
      <c r="J194" s="214"/>
      <c r="K194" s="215"/>
      <c r="L194" s="71" t="s">
        <v>91</v>
      </c>
      <c r="M194" s="72" t="s">
        <v>66</v>
      </c>
      <c r="N194" s="22"/>
      <c r="O194" s="73" t="s">
        <v>67</v>
      </c>
      <c r="P194" s="64"/>
      <c r="Q194" s="74" t="s">
        <v>68</v>
      </c>
    </row>
    <row r="195" spans="1:17" ht="14.25">
      <c r="A195" s="75"/>
      <c r="B195" s="76"/>
      <c r="C195" s="77" t="s">
        <v>92</v>
      </c>
      <c r="D195" s="210" t="s">
        <v>70</v>
      </c>
      <c r="E195" s="212"/>
      <c r="F195" s="76"/>
      <c r="G195" s="217" t="s">
        <v>87</v>
      </c>
      <c r="H195" s="218"/>
      <c r="I195" s="218"/>
      <c r="J195" s="218"/>
      <c r="K195" s="219"/>
      <c r="L195" s="78" t="s">
        <v>72</v>
      </c>
      <c r="M195" s="79" t="s">
        <v>169</v>
      </c>
      <c r="N195" s="22"/>
      <c r="O195" s="80" t="s">
        <v>73</v>
      </c>
      <c r="P195" s="64"/>
      <c r="Q195" s="81" t="s">
        <v>74</v>
      </c>
    </row>
    <row r="196" spans="1:17" ht="14.25" customHeight="1">
      <c r="A196" s="82">
        <v>1</v>
      </c>
      <c r="B196" s="68"/>
      <c r="C196" s="83"/>
      <c r="D196" s="194"/>
      <c r="E196" s="196"/>
      <c r="F196" s="198"/>
      <c r="G196" s="200"/>
      <c r="H196" s="201"/>
      <c r="I196" s="201"/>
      <c r="J196" s="201"/>
      <c r="K196" s="202"/>
      <c r="L196" s="205"/>
      <c r="M196" s="184">
        <f>IF(AND(L196&gt;0,ISNUMBER(L196)=TRUE),IF(ISNUMBER(O196)=FALSE,0,INDEX((三万円未満,三万円以上),O196+1,1,IF(L196&lt;30000,1,2))),0)</f>
        <v>0</v>
      </c>
      <c r="N196" s="216"/>
      <c r="O196" s="173"/>
      <c r="P196" s="188"/>
      <c r="Q196" s="189"/>
    </row>
    <row r="197" spans="1:17" ht="14.25" customHeight="1">
      <c r="A197" s="84"/>
      <c r="B197" s="76"/>
      <c r="C197" s="85"/>
      <c r="D197" s="195"/>
      <c r="E197" s="197"/>
      <c r="F197" s="199"/>
      <c r="G197" s="203"/>
      <c r="H197" s="203"/>
      <c r="I197" s="203"/>
      <c r="J197" s="203"/>
      <c r="K197" s="204"/>
      <c r="L197" s="206"/>
      <c r="M197" s="207"/>
      <c r="N197" s="216"/>
      <c r="O197" s="174"/>
      <c r="P197" s="188"/>
      <c r="Q197" s="190"/>
    </row>
    <row r="198" spans="1:17" ht="14.25" customHeight="1">
      <c r="A198" s="86">
        <v>2</v>
      </c>
      <c r="B198" s="68"/>
      <c r="C198" s="83"/>
      <c r="D198" s="194"/>
      <c r="E198" s="196"/>
      <c r="F198" s="198"/>
      <c r="G198" s="200"/>
      <c r="H198" s="201"/>
      <c r="I198" s="201"/>
      <c r="J198" s="201"/>
      <c r="K198" s="202"/>
      <c r="L198" s="205"/>
      <c r="M198" s="184">
        <f>IF(AND(L198&gt;0,ISNUMBER(L198)=TRUE),IF(ISNUMBER(O198)=FALSE,0,INDEX((三万円未満,三万円以上),O198+1,1,IF(L198&lt;30000,1,2))),0)</f>
        <v>0</v>
      </c>
      <c r="N198" s="216"/>
      <c r="O198" s="173"/>
      <c r="P198" s="188"/>
      <c r="Q198" s="189"/>
    </row>
    <row r="199" spans="1:17" ht="14.25" customHeight="1">
      <c r="A199" s="87"/>
      <c r="B199" s="88"/>
      <c r="C199" s="85"/>
      <c r="D199" s="195"/>
      <c r="E199" s="197"/>
      <c r="F199" s="199"/>
      <c r="G199" s="203"/>
      <c r="H199" s="203"/>
      <c r="I199" s="203"/>
      <c r="J199" s="203"/>
      <c r="K199" s="204"/>
      <c r="L199" s="206"/>
      <c r="M199" s="207"/>
      <c r="N199" s="216"/>
      <c r="O199" s="174"/>
      <c r="P199" s="188"/>
      <c r="Q199" s="190"/>
    </row>
    <row r="200" spans="1:17" ht="14.25" customHeight="1">
      <c r="A200" s="86">
        <v>3</v>
      </c>
      <c r="B200" s="68"/>
      <c r="C200" s="83"/>
      <c r="D200" s="194"/>
      <c r="E200" s="196"/>
      <c r="F200" s="198"/>
      <c r="G200" s="200"/>
      <c r="H200" s="201"/>
      <c r="I200" s="201"/>
      <c r="J200" s="201"/>
      <c r="K200" s="202"/>
      <c r="L200" s="205"/>
      <c r="M200" s="184">
        <f>IF(AND(L200&gt;0,ISNUMBER(L200)=TRUE),IF(ISNUMBER(O200)=FALSE,0,INDEX((三万円未満,三万円以上),O200+1,1,IF(L200&lt;30000,1,2))),0)</f>
        <v>0</v>
      </c>
      <c r="N200" s="216"/>
      <c r="O200" s="173"/>
      <c r="P200" s="188"/>
      <c r="Q200" s="189"/>
    </row>
    <row r="201" spans="1:17" ht="14.25" customHeight="1">
      <c r="A201" s="87"/>
      <c r="B201" s="76"/>
      <c r="C201" s="85"/>
      <c r="D201" s="195"/>
      <c r="E201" s="197"/>
      <c r="F201" s="199"/>
      <c r="G201" s="203"/>
      <c r="H201" s="203"/>
      <c r="I201" s="203"/>
      <c r="J201" s="203"/>
      <c r="K201" s="204"/>
      <c r="L201" s="206"/>
      <c r="M201" s="207"/>
      <c r="N201" s="216"/>
      <c r="O201" s="174"/>
      <c r="P201" s="188"/>
      <c r="Q201" s="190"/>
    </row>
    <row r="202" spans="1:17" ht="14.25" customHeight="1">
      <c r="A202" s="86">
        <v>4</v>
      </c>
      <c r="B202" s="68"/>
      <c r="C202" s="83"/>
      <c r="D202" s="194"/>
      <c r="E202" s="196"/>
      <c r="F202" s="198"/>
      <c r="G202" s="200"/>
      <c r="H202" s="201"/>
      <c r="I202" s="201"/>
      <c r="J202" s="201"/>
      <c r="K202" s="202"/>
      <c r="L202" s="205"/>
      <c r="M202" s="184">
        <f>IF(AND(L202&gt;0,ISNUMBER(L202)=TRUE),IF(ISNUMBER(O202)=FALSE,0,INDEX((三万円未満,三万円以上),O202+1,1,IF(L202&lt;30000,1,2))),0)</f>
        <v>0</v>
      </c>
      <c r="N202" s="216"/>
      <c r="O202" s="173"/>
      <c r="P202" s="188"/>
      <c r="Q202" s="189"/>
    </row>
    <row r="203" spans="1:17" ht="14.25" customHeight="1">
      <c r="A203" s="87"/>
      <c r="B203" s="88"/>
      <c r="C203" s="85"/>
      <c r="D203" s="195"/>
      <c r="E203" s="197"/>
      <c r="F203" s="199"/>
      <c r="G203" s="203"/>
      <c r="H203" s="203"/>
      <c r="I203" s="203"/>
      <c r="J203" s="203"/>
      <c r="K203" s="204"/>
      <c r="L203" s="206"/>
      <c r="M203" s="207"/>
      <c r="N203" s="216"/>
      <c r="O203" s="174"/>
      <c r="P203" s="188"/>
      <c r="Q203" s="190"/>
    </row>
    <row r="204" spans="1:17" ht="14.25" customHeight="1">
      <c r="A204" s="86">
        <v>5</v>
      </c>
      <c r="B204" s="68"/>
      <c r="C204" s="83"/>
      <c r="D204" s="194"/>
      <c r="E204" s="196"/>
      <c r="F204" s="198"/>
      <c r="G204" s="200"/>
      <c r="H204" s="201"/>
      <c r="I204" s="201"/>
      <c r="J204" s="201"/>
      <c r="K204" s="202"/>
      <c r="L204" s="205"/>
      <c r="M204" s="184">
        <f>IF(AND(L204&gt;0,ISNUMBER(L204)=TRUE),IF(ISNUMBER(O204)=FALSE,0,INDEX((三万円未満,三万円以上),O204+1,1,IF(L204&lt;30000,1,2))),0)</f>
        <v>0</v>
      </c>
      <c r="N204" s="216"/>
      <c r="O204" s="173"/>
      <c r="P204" s="188"/>
      <c r="Q204" s="189"/>
    </row>
    <row r="205" spans="1:17" ht="14.25" customHeight="1">
      <c r="A205" s="87"/>
      <c r="B205" s="76"/>
      <c r="C205" s="85"/>
      <c r="D205" s="195"/>
      <c r="E205" s="197"/>
      <c r="F205" s="199"/>
      <c r="G205" s="203"/>
      <c r="H205" s="203"/>
      <c r="I205" s="203"/>
      <c r="J205" s="203"/>
      <c r="K205" s="204"/>
      <c r="L205" s="206"/>
      <c r="M205" s="207"/>
      <c r="N205" s="216"/>
      <c r="O205" s="174"/>
      <c r="P205" s="188"/>
      <c r="Q205" s="190"/>
    </row>
    <row r="206" spans="1:17" ht="14.25" customHeight="1">
      <c r="A206" s="86">
        <v>6</v>
      </c>
      <c r="B206" s="68"/>
      <c r="C206" s="83"/>
      <c r="D206" s="194"/>
      <c r="E206" s="196"/>
      <c r="F206" s="198"/>
      <c r="G206" s="200"/>
      <c r="H206" s="201"/>
      <c r="I206" s="201"/>
      <c r="J206" s="201"/>
      <c r="K206" s="202"/>
      <c r="L206" s="205"/>
      <c r="M206" s="184">
        <f>IF(AND(L206&gt;0,ISNUMBER(L206)=TRUE),IF(ISNUMBER(O206)=FALSE,0,INDEX((三万円未満,三万円以上),O206+1,1,IF(L206&lt;30000,1,2))),0)</f>
        <v>0</v>
      </c>
      <c r="N206" s="216"/>
      <c r="O206" s="173"/>
      <c r="P206" s="188"/>
      <c r="Q206" s="189"/>
    </row>
    <row r="207" spans="1:17" ht="14.25" customHeight="1">
      <c r="A207" s="87"/>
      <c r="B207" s="88"/>
      <c r="C207" s="85"/>
      <c r="D207" s="195"/>
      <c r="E207" s="197"/>
      <c r="F207" s="199"/>
      <c r="G207" s="203"/>
      <c r="H207" s="203"/>
      <c r="I207" s="203"/>
      <c r="J207" s="203"/>
      <c r="K207" s="204"/>
      <c r="L207" s="206"/>
      <c r="M207" s="207"/>
      <c r="N207" s="216"/>
      <c r="O207" s="174"/>
      <c r="P207" s="188"/>
      <c r="Q207" s="190"/>
    </row>
    <row r="208" spans="1:17" ht="14.25" customHeight="1">
      <c r="A208" s="86">
        <v>7</v>
      </c>
      <c r="B208" s="68"/>
      <c r="C208" s="83"/>
      <c r="D208" s="194"/>
      <c r="E208" s="196"/>
      <c r="F208" s="198"/>
      <c r="G208" s="200"/>
      <c r="H208" s="201"/>
      <c r="I208" s="201"/>
      <c r="J208" s="201"/>
      <c r="K208" s="202"/>
      <c r="L208" s="205"/>
      <c r="M208" s="184">
        <f>IF(AND(L208&gt;0,ISNUMBER(L208)=TRUE),IF(ISNUMBER(O208)=FALSE,0,INDEX((三万円未満,三万円以上),O208+1,1,IF(L208&lt;30000,1,2))),0)</f>
        <v>0</v>
      </c>
      <c r="N208" s="216"/>
      <c r="O208" s="173"/>
      <c r="P208" s="188"/>
      <c r="Q208" s="189"/>
    </row>
    <row r="209" spans="1:17" ht="14.25" customHeight="1">
      <c r="A209" s="87"/>
      <c r="B209" s="76"/>
      <c r="C209" s="85"/>
      <c r="D209" s="195"/>
      <c r="E209" s="197"/>
      <c r="F209" s="199"/>
      <c r="G209" s="203"/>
      <c r="H209" s="203"/>
      <c r="I209" s="203"/>
      <c r="J209" s="203"/>
      <c r="K209" s="204"/>
      <c r="L209" s="206"/>
      <c r="M209" s="207"/>
      <c r="N209" s="216"/>
      <c r="O209" s="174"/>
      <c r="P209" s="188"/>
      <c r="Q209" s="190"/>
    </row>
    <row r="210" spans="1:17" ht="14.25" customHeight="1">
      <c r="A210" s="86">
        <v>8</v>
      </c>
      <c r="B210" s="68"/>
      <c r="C210" s="83"/>
      <c r="D210" s="194"/>
      <c r="E210" s="196"/>
      <c r="F210" s="198"/>
      <c r="G210" s="200"/>
      <c r="H210" s="201"/>
      <c r="I210" s="201"/>
      <c r="J210" s="201"/>
      <c r="K210" s="202"/>
      <c r="L210" s="205"/>
      <c r="M210" s="184">
        <f>IF(AND(L210&gt;0,ISNUMBER(L210)=TRUE),IF(ISNUMBER(O210)=FALSE,0,INDEX((三万円未満,三万円以上),O210+1,1,IF(L210&lt;30000,1,2))),0)</f>
        <v>0</v>
      </c>
      <c r="N210" s="216"/>
      <c r="O210" s="173"/>
      <c r="P210" s="188"/>
      <c r="Q210" s="189"/>
    </row>
    <row r="211" spans="1:17" ht="14.25" customHeight="1">
      <c r="A211" s="87"/>
      <c r="B211" s="88"/>
      <c r="C211" s="85"/>
      <c r="D211" s="195"/>
      <c r="E211" s="197"/>
      <c r="F211" s="199"/>
      <c r="G211" s="203"/>
      <c r="H211" s="203"/>
      <c r="I211" s="203"/>
      <c r="J211" s="203"/>
      <c r="K211" s="204"/>
      <c r="L211" s="206"/>
      <c r="M211" s="207"/>
      <c r="N211" s="216"/>
      <c r="O211" s="174"/>
      <c r="P211" s="188"/>
      <c r="Q211" s="190"/>
    </row>
    <row r="212" spans="1:17" ht="14.25" customHeight="1">
      <c r="A212" s="86">
        <v>9</v>
      </c>
      <c r="B212" s="68"/>
      <c r="C212" s="83"/>
      <c r="D212" s="194"/>
      <c r="E212" s="196"/>
      <c r="F212" s="198"/>
      <c r="G212" s="200"/>
      <c r="H212" s="201"/>
      <c r="I212" s="201"/>
      <c r="J212" s="201"/>
      <c r="K212" s="202"/>
      <c r="L212" s="205"/>
      <c r="M212" s="184">
        <f>IF(AND(L212&gt;0,ISNUMBER(L212)=TRUE),IF(ISNUMBER(O212)=FALSE,0,INDEX((三万円未満,三万円以上),O212+1,1,IF(L212&lt;30000,1,2))),0)</f>
        <v>0</v>
      </c>
      <c r="N212" s="216"/>
      <c r="O212" s="173"/>
      <c r="P212" s="188"/>
      <c r="Q212" s="189"/>
    </row>
    <row r="213" spans="1:17" ht="14.25" customHeight="1">
      <c r="A213" s="87"/>
      <c r="B213" s="76"/>
      <c r="C213" s="85"/>
      <c r="D213" s="195"/>
      <c r="E213" s="197"/>
      <c r="F213" s="199"/>
      <c r="G213" s="203"/>
      <c r="H213" s="203"/>
      <c r="I213" s="203"/>
      <c r="J213" s="203"/>
      <c r="K213" s="204"/>
      <c r="L213" s="206"/>
      <c r="M213" s="207"/>
      <c r="N213" s="216"/>
      <c r="O213" s="174"/>
      <c r="P213" s="188"/>
      <c r="Q213" s="190"/>
    </row>
    <row r="214" spans="1:17" ht="14.25" customHeight="1">
      <c r="A214" s="86">
        <v>10</v>
      </c>
      <c r="B214" s="68"/>
      <c r="C214" s="83"/>
      <c r="D214" s="194"/>
      <c r="E214" s="196"/>
      <c r="F214" s="198"/>
      <c r="G214" s="200"/>
      <c r="H214" s="201"/>
      <c r="I214" s="201"/>
      <c r="J214" s="201"/>
      <c r="K214" s="202"/>
      <c r="L214" s="205"/>
      <c r="M214" s="184">
        <f>IF(AND(L214&gt;0,ISNUMBER(L214)=TRUE),IF(ISNUMBER(O214)=FALSE,0,INDEX((三万円未満,三万円以上),O214+1,1,IF(L214&lt;30000,1,2))),0)</f>
        <v>0</v>
      </c>
      <c r="N214" s="216"/>
      <c r="O214" s="173"/>
      <c r="P214" s="188"/>
      <c r="Q214" s="189"/>
    </row>
    <row r="215" spans="1:17" ht="14.25" customHeight="1">
      <c r="A215" s="87"/>
      <c r="B215" s="88"/>
      <c r="C215" s="85"/>
      <c r="D215" s="195"/>
      <c r="E215" s="197"/>
      <c r="F215" s="199"/>
      <c r="G215" s="203"/>
      <c r="H215" s="203"/>
      <c r="I215" s="203"/>
      <c r="J215" s="203"/>
      <c r="K215" s="204"/>
      <c r="L215" s="206"/>
      <c r="M215" s="207"/>
      <c r="N215" s="216"/>
      <c r="O215" s="174"/>
      <c r="P215" s="188"/>
      <c r="Q215" s="190"/>
    </row>
    <row r="216" spans="1:17" ht="14.25" customHeight="1">
      <c r="A216" s="86">
        <v>11</v>
      </c>
      <c r="B216" s="68"/>
      <c r="C216" s="83"/>
      <c r="D216" s="194"/>
      <c r="E216" s="196"/>
      <c r="F216" s="198"/>
      <c r="G216" s="200"/>
      <c r="H216" s="201"/>
      <c r="I216" s="201"/>
      <c r="J216" s="201"/>
      <c r="K216" s="202"/>
      <c r="L216" s="205"/>
      <c r="M216" s="184">
        <f>IF(AND(L216&gt;0,ISNUMBER(L216)=TRUE),IF(ISNUMBER(O216)=FALSE,0,INDEX((三万円未満,三万円以上),O216+1,1,IF(L216&lt;30000,1,2))),0)</f>
        <v>0</v>
      </c>
      <c r="N216" s="216"/>
      <c r="O216" s="173"/>
      <c r="P216" s="188"/>
      <c r="Q216" s="189"/>
    </row>
    <row r="217" spans="1:17" ht="14.25" customHeight="1">
      <c r="A217" s="87"/>
      <c r="B217" s="76"/>
      <c r="C217" s="85"/>
      <c r="D217" s="195"/>
      <c r="E217" s="197"/>
      <c r="F217" s="199"/>
      <c r="G217" s="203"/>
      <c r="H217" s="203"/>
      <c r="I217" s="203"/>
      <c r="J217" s="203"/>
      <c r="K217" s="204"/>
      <c r="L217" s="206"/>
      <c r="M217" s="207"/>
      <c r="N217" s="216"/>
      <c r="O217" s="174"/>
      <c r="P217" s="188"/>
      <c r="Q217" s="190"/>
    </row>
    <row r="218" spans="1:17" ht="14.25" customHeight="1">
      <c r="A218" s="86">
        <v>12</v>
      </c>
      <c r="B218" s="68"/>
      <c r="C218" s="83"/>
      <c r="D218" s="194"/>
      <c r="E218" s="196"/>
      <c r="F218" s="198"/>
      <c r="G218" s="200"/>
      <c r="H218" s="201"/>
      <c r="I218" s="201"/>
      <c r="J218" s="201"/>
      <c r="K218" s="202"/>
      <c r="L218" s="205"/>
      <c r="M218" s="184">
        <f>IF(AND(L218&gt;0,ISNUMBER(L218)=TRUE),IF(ISNUMBER(O218)=FALSE,0,INDEX((三万円未満,三万円以上),O218+1,1,IF(L218&lt;30000,1,2))),0)</f>
        <v>0</v>
      </c>
      <c r="N218" s="216"/>
      <c r="O218" s="173"/>
      <c r="P218" s="188"/>
      <c r="Q218" s="189"/>
    </row>
    <row r="219" spans="1:17" ht="14.25" customHeight="1">
      <c r="A219" s="87"/>
      <c r="B219" s="88"/>
      <c r="C219" s="85"/>
      <c r="D219" s="195"/>
      <c r="E219" s="197"/>
      <c r="F219" s="199"/>
      <c r="G219" s="203"/>
      <c r="H219" s="203"/>
      <c r="I219" s="203"/>
      <c r="J219" s="203"/>
      <c r="K219" s="204"/>
      <c r="L219" s="206"/>
      <c r="M219" s="207"/>
      <c r="N219" s="216"/>
      <c r="O219" s="174"/>
      <c r="P219" s="188"/>
      <c r="Q219" s="190"/>
    </row>
    <row r="220" spans="1:17" ht="14.25" customHeight="1">
      <c r="A220" s="86">
        <v>13</v>
      </c>
      <c r="B220" s="68"/>
      <c r="C220" s="83"/>
      <c r="D220" s="194"/>
      <c r="E220" s="196"/>
      <c r="F220" s="198"/>
      <c r="G220" s="200"/>
      <c r="H220" s="201"/>
      <c r="I220" s="201"/>
      <c r="J220" s="201"/>
      <c r="K220" s="202"/>
      <c r="L220" s="205"/>
      <c r="M220" s="184">
        <f>IF(AND(L220&gt;0,ISNUMBER(L220)=TRUE),IF(ISNUMBER(O220)=FALSE,0,INDEX((三万円未満,三万円以上),O220+1,1,IF(L220&lt;30000,1,2))),0)</f>
        <v>0</v>
      </c>
      <c r="N220" s="216"/>
      <c r="O220" s="173"/>
      <c r="P220" s="188"/>
      <c r="Q220" s="189"/>
    </row>
    <row r="221" spans="1:17" ht="14.25" customHeight="1">
      <c r="A221" s="87"/>
      <c r="B221" s="76"/>
      <c r="C221" s="85"/>
      <c r="D221" s="195"/>
      <c r="E221" s="197"/>
      <c r="F221" s="199"/>
      <c r="G221" s="203"/>
      <c r="H221" s="203"/>
      <c r="I221" s="203"/>
      <c r="J221" s="203"/>
      <c r="K221" s="204"/>
      <c r="L221" s="206"/>
      <c r="M221" s="207"/>
      <c r="N221" s="216"/>
      <c r="O221" s="174"/>
      <c r="P221" s="188"/>
      <c r="Q221" s="190"/>
    </row>
    <row r="222" spans="1:17" ht="14.25" customHeight="1">
      <c r="A222" s="86">
        <v>14</v>
      </c>
      <c r="B222" s="68"/>
      <c r="C222" s="83"/>
      <c r="D222" s="194"/>
      <c r="E222" s="196"/>
      <c r="F222" s="198"/>
      <c r="G222" s="200"/>
      <c r="H222" s="201"/>
      <c r="I222" s="201"/>
      <c r="J222" s="201"/>
      <c r="K222" s="202"/>
      <c r="L222" s="205"/>
      <c r="M222" s="184">
        <f>IF(AND(L222&gt;0,ISNUMBER(L222)=TRUE),IF(ISNUMBER(O222)=FALSE,0,INDEX((三万円未満,三万円以上),O222+1,1,IF(L222&lt;30000,1,2))),0)</f>
        <v>0</v>
      </c>
      <c r="N222" s="216"/>
      <c r="O222" s="173"/>
      <c r="P222" s="188"/>
      <c r="Q222" s="189"/>
    </row>
    <row r="223" spans="1:17" ht="14.25" customHeight="1">
      <c r="A223" s="87"/>
      <c r="B223" s="88"/>
      <c r="C223" s="85"/>
      <c r="D223" s="195"/>
      <c r="E223" s="197"/>
      <c r="F223" s="199"/>
      <c r="G223" s="203"/>
      <c r="H223" s="203"/>
      <c r="I223" s="203"/>
      <c r="J223" s="203"/>
      <c r="K223" s="204"/>
      <c r="L223" s="206"/>
      <c r="M223" s="207"/>
      <c r="N223" s="216"/>
      <c r="O223" s="174"/>
      <c r="P223" s="188"/>
      <c r="Q223" s="190"/>
    </row>
    <row r="224" spans="1:17" ht="14.25" customHeight="1">
      <c r="A224" s="86">
        <v>15</v>
      </c>
      <c r="B224" s="68"/>
      <c r="C224" s="83"/>
      <c r="D224" s="194"/>
      <c r="E224" s="196"/>
      <c r="F224" s="198"/>
      <c r="G224" s="200"/>
      <c r="H224" s="201"/>
      <c r="I224" s="201"/>
      <c r="J224" s="201"/>
      <c r="K224" s="202"/>
      <c r="L224" s="205"/>
      <c r="M224" s="184">
        <f>IF(AND(L224&gt;0,ISNUMBER(L224)=TRUE),IF(ISNUMBER(O224)=FALSE,0,INDEX((三万円未満,三万円以上),O224+1,1,IF(L224&lt;30000,1,2))),0)</f>
        <v>0</v>
      </c>
      <c r="N224" s="216"/>
      <c r="O224" s="173"/>
      <c r="P224" s="188"/>
      <c r="Q224" s="189"/>
    </row>
    <row r="225" spans="1:17" ht="14.25" customHeight="1">
      <c r="A225" s="75"/>
      <c r="B225" s="76"/>
      <c r="C225" s="85"/>
      <c r="D225" s="195"/>
      <c r="E225" s="197"/>
      <c r="F225" s="199"/>
      <c r="G225" s="203"/>
      <c r="H225" s="203"/>
      <c r="I225" s="203"/>
      <c r="J225" s="203"/>
      <c r="K225" s="204"/>
      <c r="L225" s="206"/>
      <c r="M225" s="207"/>
      <c r="N225" s="216"/>
      <c r="O225" s="174"/>
      <c r="P225" s="188"/>
      <c r="Q225" s="190"/>
    </row>
    <row r="226" spans="1:17" ht="14.25">
      <c r="A226" s="175" t="s">
        <v>62</v>
      </c>
      <c r="B226" s="175"/>
      <c r="C226" s="91" t="s">
        <v>77</v>
      </c>
      <c r="D226" s="129" t="s">
        <v>78</v>
      </c>
      <c r="E226" s="22"/>
      <c r="F226" s="36"/>
      <c r="G226" s="90"/>
      <c r="H226" s="176">
        <f>COUNTIF(L196:L225,"&gt;=1")</f>
        <v>0</v>
      </c>
      <c r="I226" s="178" t="s">
        <v>75</v>
      </c>
      <c r="J226" s="180" t="s">
        <v>76</v>
      </c>
      <c r="K226" s="181"/>
      <c r="L226" s="192">
        <f>SUM(L196:L225)</f>
        <v>0</v>
      </c>
      <c r="M226" s="192">
        <f>SUM(M196:M225)</f>
        <v>0</v>
      </c>
      <c r="N226" s="22"/>
      <c r="O226" s="22"/>
      <c r="P226" s="64"/>
      <c r="Q226" s="64"/>
    </row>
    <row r="227" spans="1:17" ht="14.25" customHeight="1">
      <c r="A227" s="175"/>
      <c r="B227" s="175"/>
      <c r="C227" s="91" t="s">
        <v>79</v>
      </c>
      <c r="D227" s="129" t="s">
        <v>80</v>
      </c>
      <c r="E227" s="22"/>
      <c r="F227" s="22"/>
      <c r="G227" s="93"/>
      <c r="H227" s="191"/>
      <c r="I227" s="179"/>
      <c r="J227" s="182"/>
      <c r="K227" s="183"/>
      <c r="L227" s="193"/>
      <c r="M227" s="193"/>
      <c r="N227" s="22"/>
      <c r="O227" s="22"/>
      <c r="P227" s="57"/>
      <c r="Q227" s="57"/>
    </row>
    <row r="228" spans="1:17" ht="14.25">
      <c r="A228" s="175"/>
      <c r="B228" s="175"/>
      <c r="C228" s="91" t="s">
        <v>165</v>
      </c>
      <c r="D228" s="129" t="s">
        <v>167</v>
      </c>
      <c r="E228" s="94"/>
      <c r="F228" s="22"/>
      <c r="G228" s="95"/>
      <c r="H228" s="176">
        <f>H182+H226</f>
        <v>0</v>
      </c>
      <c r="I228" s="178" t="s">
        <v>75</v>
      </c>
      <c r="J228" s="180" t="s">
        <v>81</v>
      </c>
      <c r="K228" s="181"/>
      <c r="L228" s="184">
        <f>L226+L182</f>
        <v>0</v>
      </c>
      <c r="M228" s="184">
        <f>M226+M182</f>
        <v>0</v>
      </c>
      <c r="N228" s="22"/>
      <c r="O228" s="22"/>
      <c r="P228" s="57"/>
      <c r="Q228" s="57"/>
    </row>
    <row r="229" spans="1:17" ht="14.25">
      <c r="A229" s="175"/>
      <c r="B229" s="175"/>
      <c r="C229" s="91" t="s">
        <v>166</v>
      </c>
      <c r="D229" s="129" t="s">
        <v>168</v>
      </c>
      <c r="E229" s="96"/>
      <c r="F229" s="22"/>
      <c r="G229" s="97"/>
      <c r="H229" s="177"/>
      <c r="I229" s="179"/>
      <c r="J229" s="182"/>
      <c r="K229" s="183"/>
      <c r="L229" s="185"/>
      <c r="M229" s="193"/>
      <c r="N229" s="22"/>
      <c r="O229" s="22"/>
      <c r="P229" s="57"/>
      <c r="Q229" s="57"/>
    </row>
    <row r="230" spans="1:17" ht="14.25">
      <c r="A230" s="61"/>
      <c r="B230" s="61"/>
      <c r="C230" s="40"/>
      <c r="D230" s="40"/>
      <c r="E230" s="61"/>
      <c r="F230" s="61"/>
      <c r="G230" s="40"/>
      <c r="H230" s="40"/>
      <c r="I230" s="40"/>
      <c r="J230" s="40"/>
      <c r="K230" s="40"/>
      <c r="L230" s="40"/>
      <c r="M230" s="40"/>
      <c r="N230" s="61"/>
      <c r="O230" s="61"/>
      <c r="P230" s="53"/>
      <c r="Q230" s="53"/>
    </row>
    <row r="231" spans="1:17" ht="21">
      <c r="A231" s="3"/>
      <c r="B231" s="3"/>
      <c r="C231" s="3"/>
      <c r="D231" s="3"/>
      <c r="E231" s="230" t="s">
        <v>141</v>
      </c>
      <c r="F231" s="231"/>
      <c r="G231" s="231"/>
      <c r="H231" s="231"/>
      <c r="I231" s="231"/>
      <c r="J231" s="98"/>
      <c r="K231" s="99"/>
      <c r="L231" s="100"/>
      <c r="M231" s="52" t="s">
        <v>100</v>
      </c>
      <c r="N231" s="3"/>
      <c r="O231" s="3"/>
      <c r="P231" s="53"/>
      <c r="Q231" s="53"/>
    </row>
    <row r="232" spans="1:17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53"/>
      <c r="Q232" s="53"/>
    </row>
    <row r="233" spans="1:17" ht="21">
      <c r="A233" s="2"/>
      <c r="B233" s="2"/>
      <c r="C233" s="2"/>
      <c r="D233" s="2"/>
      <c r="E233" s="54"/>
      <c r="F233" s="54"/>
      <c r="G233" s="54"/>
      <c r="H233" s="54"/>
      <c r="I233" s="55"/>
      <c r="J233" s="56"/>
      <c r="K233" s="50" t="s">
        <v>55</v>
      </c>
      <c r="L233" s="232">
        <f>$L$3</f>
        <v>43831</v>
      </c>
      <c r="M233" s="233"/>
      <c r="N233" s="40"/>
      <c r="O233" s="40"/>
      <c r="P233" s="57"/>
      <c r="Q233" s="234" t="s">
        <v>56</v>
      </c>
    </row>
    <row r="234" spans="1:17" ht="15">
      <c r="A234" s="2"/>
      <c r="B234" s="2"/>
      <c r="C234" s="2" t="s">
        <v>124</v>
      </c>
      <c r="D234" s="2"/>
      <c r="E234" s="2"/>
      <c r="F234" s="3"/>
      <c r="G234" s="3"/>
      <c r="H234" s="3"/>
      <c r="I234" s="55"/>
      <c r="J234" s="238" t="s">
        <v>174</v>
      </c>
      <c r="K234" s="238"/>
      <c r="L234" s="243" t="str">
        <f>IF($L$4="","",$L$4)</f>
        <v/>
      </c>
      <c r="M234" s="244"/>
      <c r="N234" s="61"/>
      <c r="O234" s="61"/>
      <c r="P234" s="57"/>
      <c r="Q234" s="235"/>
    </row>
    <row r="235" spans="1:17" ht="15">
      <c r="A235" s="2"/>
      <c r="B235" s="237" t="str">
        <f>IF($B$5=0,"",$B$5)</f>
        <v/>
      </c>
      <c r="C235" s="237"/>
      <c r="D235" s="237"/>
      <c r="E235" s="22" t="s">
        <v>177</v>
      </c>
      <c r="F235" s="3"/>
      <c r="G235" s="3"/>
      <c r="H235" s="3"/>
      <c r="I235" s="55"/>
      <c r="J235" s="238" t="s">
        <v>176</v>
      </c>
      <c r="K235" s="238"/>
      <c r="L235" s="242" t="str">
        <f>IF($L$5="","",$L$5)</f>
        <v/>
      </c>
      <c r="M235" s="225"/>
      <c r="N235" s="40"/>
      <c r="O235" s="40"/>
      <c r="P235" s="57"/>
      <c r="Q235" s="235"/>
    </row>
    <row r="236" spans="1:17" ht="15">
      <c r="A236" s="2"/>
      <c r="B236" s="2"/>
      <c r="C236" s="60"/>
      <c r="D236" s="22"/>
      <c r="E236" s="22"/>
      <c r="F236" s="239" t="s">
        <v>57</v>
      </c>
      <c r="G236" s="240"/>
      <c r="H236" s="241"/>
      <c r="I236" s="55"/>
      <c r="J236" s="223" t="s">
        <v>58</v>
      </c>
      <c r="K236" s="223"/>
      <c r="L236" s="242" t="str">
        <f>IF($L$6="","",$L$6)</f>
        <v/>
      </c>
      <c r="M236" s="225"/>
      <c r="N236" s="40"/>
      <c r="O236" s="40"/>
      <c r="P236" s="57"/>
      <c r="Q236" s="236"/>
    </row>
    <row r="237" spans="1:17" ht="14.25">
      <c r="A237" s="22"/>
      <c r="B237" s="22"/>
      <c r="C237" s="101" t="s">
        <v>59</v>
      </c>
      <c r="D237" s="1"/>
      <c r="E237" s="22"/>
      <c r="F237" s="220" t="str">
        <f>IF($F$7=4,"4シヨウヨ",IF($F$7=3,"3キウヨ",IF($F$7=2,"2サキフリ","1フリコミ")))</f>
        <v>1フリコミ</v>
      </c>
      <c r="G237" s="221"/>
      <c r="H237" s="222"/>
      <c r="I237" s="2"/>
      <c r="J237" s="223" t="s">
        <v>60</v>
      </c>
      <c r="K237" s="223"/>
      <c r="L237" s="224" t="str">
        <f>IF($L$7="","",$L$7)</f>
        <v/>
      </c>
      <c r="M237" s="225"/>
      <c r="N237" s="40"/>
      <c r="O237" s="40"/>
      <c r="P237" s="57"/>
      <c r="Q237" s="65"/>
    </row>
    <row r="238" spans="1:17" ht="14.25">
      <c r="A238" s="2"/>
      <c r="B238" s="103"/>
      <c r="C238" s="226">
        <f>IF($B$8="","平成　　年　　月　　日",$B$8)</f>
        <v>43831</v>
      </c>
      <c r="D238" s="227"/>
      <c r="E238" s="22"/>
      <c r="F238" s="3"/>
      <c r="G238" s="3"/>
      <c r="H238" s="3"/>
      <c r="I238" s="2"/>
      <c r="J238" s="223" t="s">
        <v>90</v>
      </c>
      <c r="K238" s="223"/>
      <c r="L238" s="228" t="str">
        <f>IF($L$8="","",$L$8)</f>
        <v/>
      </c>
      <c r="M238" s="229"/>
      <c r="N238" s="40"/>
      <c r="O238" s="40"/>
      <c r="P238" s="57"/>
      <c r="Q238" s="66"/>
    </row>
    <row r="239" spans="1:17" ht="14.25">
      <c r="A239" s="61"/>
      <c r="B239" s="61"/>
      <c r="C239" s="40"/>
      <c r="D239" s="40"/>
      <c r="E239" s="61"/>
      <c r="F239" s="61"/>
      <c r="G239" s="40"/>
      <c r="H239" s="40"/>
      <c r="I239" s="61"/>
      <c r="J239" s="40"/>
      <c r="K239" s="40"/>
      <c r="L239" s="40"/>
      <c r="M239" s="40"/>
      <c r="N239" s="61"/>
      <c r="O239" s="61"/>
      <c r="P239" s="57"/>
      <c r="Q239" s="57"/>
    </row>
    <row r="240" spans="1:17" ht="14.25">
      <c r="A240" s="67"/>
      <c r="B240" s="68"/>
      <c r="C240" s="69" t="s">
        <v>173</v>
      </c>
      <c r="D240" s="209" t="s">
        <v>62</v>
      </c>
      <c r="E240" s="211" t="s">
        <v>63</v>
      </c>
      <c r="F240" s="70"/>
      <c r="G240" s="213" t="s">
        <v>64</v>
      </c>
      <c r="H240" s="214"/>
      <c r="I240" s="214"/>
      <c r="J240" s="214"/>
      <c r="K240" s="215"/>
      <c r="L240" s="71" t="s">
        <v>91</v>
      </c>
      <c r="M240" s="72" t="s">
        <v>66</v>
      </c>
      <c r="N240" s="216"/>
      <c r="O240" s="73" t="s">
        <v>67</v>
      </c>
      <c r="P240" s="208"/>
      <c r="Q240" s="74" t="s">
        <v>68</v>
      </c>
    </row>
    <row r="241" spans="1:17" ht="14.25">
      <c r="A241" s="75"/>
      <c r="B241" s="76"/>
      <c r="C241" s="77" t="s">
        <v>92</v>
      </c>
      <c r="D241" s="210" t="s">
        <v>70</v>
      </c>
      <c r="E241" s="212"/>
      <c r="F241" s="76"/>
      <c r="G241" s="217" t="s">
        <v>87</v>
      </c>
      <c r="H241" s="218"/>
      <c r="I241" s="218"/>
      <c r="J241" s="218"/>
      <c r="K241" s="219"/>
      <c r="L241" s="78" t="s">
        <v>72</v>
      </c>
      <c r="M241" s="79" t="s">
        <v>169</v>
      </c>
      <c r="N241" s="216"/>
      <c r="O241" s="80" t="s">
        <v>73</v>
      </c>
      <c r="P241" s="208"/>
      <c r="Q241" s="81" t="s">
        <v>74</v>
      </c>
    </row>
    <row r="242" spans="1:17" ht="14.25" customHeight="1">
      <c r="A242" s="82">
        <v>1</v>
      </c>
      <c r="B242" s="68"/>
      <c r="C242" s="83"/>
      <c r="D242" s="194"/>
      <c r="E242" s="196"/>
      <c r="F242" s="198"/>
      <c r="G242" s="200"/>
      <c r="H242" s="201"/>
      <c r="I242" s="201"/>
      <c r="J242" s="201"/>
      <c r="K242" s="202"/>
      <c r="L242" s="205"/>
      <c r="M242" s="184">
        <f>IF(AND(L242&gt;0,ISNUMBER(L242)=TRUE),IF(ISNUMBER(O242)=FALSE,0,INDEX((三万円未満,三万円以上),O242+1,1,IF(L242&lt;30000,1,2))),0)</f>
        <v>0</v>
      </c>
      <c r="N242" s="186"/>
      <c r="O242" s="173"/>
      <c r="P242" s="208"/>
      <c r="Q242" s="189"/>
    </row>
    <row r="243" spans="1:17" ht="14.25" customHeight="1">
      <c r="A243" s="84"/>
      <c r="B243" s="76"/>
      <c r="C243" s="85"/>
      <c r="D243" s="195"/>
      <c r="E243" s="197"/>
      <c r="F243" s="199"/>
      <c r="G243" s="203"/>
      <c r="H243" s="203"/>
      <c r="I243" s="203"/>
      <c r="J243" s="203"/>
      <c r="K243" s="204"/>
      <c r="L243" s="206"/>
      <c r="M243" s="207"/>
      <c r="N243" s="187"/>
      <c r="O243" s="174"/>
      <c r="P243" s="208"/>
      <c r="Q243" s="190"/>
    </row>
    <row r="244" spans="1:17" ht="14.25" customHeight="1">
      <c r="A244" s="86">
        <v>2</v>
      </c>
      <c r="B244" s="68"/>
      <c r="C244" s="83"/>
      <c r="D244" s="194"/>
      <c r="E244" s="196"/>
      <c r="F244" s="198"/>
      <c r="G244" s="200"/>
      <c r="H244" s="201"/>
      <c r="I244" s="201"/>
      <c r="J244" s="201"/>
      <c r="K244" s="202"/>
      <c r="L244" s="205"/>
      <c r="M244" s="184">
        <f>IF(AND(L244&gt;0,ISNUMBER(L244)=TRUE),IF(ISNUMBER(O244)=FALSE,0,INDEX((三万円未満,三万円以上),O244+1,1,IF(L244&lt;30000,1,2))),0)</f>
        <v>0</v>
      </c>
      <c r="N244" s="186"/>
      <c r="O244" s="173"/>
      <c r="P244" s="188"/>
      <c r="Q244" s="189"/>
    </row>
    <row r="245" spans="1:17" ht="14.25" customHeight="1">
      <c r="A245" s="87"/>
      <c r="B245" s="88"/>
      <c r="C245" s="85"/>
      <c r="D245" s="195"/>
      <c r="E245" s="197"/>
      <c r="F245" s="199"/>
      <c r="G245" s="203"/>
      <c r="H245" s="203"/>
      <c r="I245" s="203"/>
      <c r="J245" s="203"/>
      <c r="K245" s="204"/>
      <c r="L245" s="206"/>
      <c r="M245" s="207"/>
      <c r="N245" s="187"/>
      <c r="O245" s="174"/>
      <c r="P245" s="188"/>
      <c r="Q245" s="190"/>
    </row>
    <row r="246" spans="1:17" ht="14.25" customHeight="1">
      <c r="A246" s="86">
        <v>3</v>
      </c>
      <c r="B246" s="68"/>
      <c r="C246" s="83"/>
      <c r="D246" s="194"/>
      <c r="E246" s="196"/>
      <c r="F246" s="198"/>
      <c r="G246" s="200"/>
      <c r="H246" s="201"/>
      <c r="I246" s="201"/>
      <c r="J246" s="201"/>
      <c r="K246" s="202"/>
      <c r="L246" s="205"/>
      <c r="M246" s="184">
        <f>IF(AND(L246&gt;0,ISNUMBER(L246)=TRUE),IF(ISNUMBER(O246)=FALSE,0,INDEX((三万円未満,三万円以上),O246+1,1,IF(L246&lt;30000,1,2))),0)</f>
        <v>0</v>
      </c>
      <c r="N246" s="186"/>
      <c r="O246" s="173"/>
      <c r="P246" s="188"/>
      <c r="Q246" s="189"/>
    </row>
    <row r="247" spans="1:17" ht="14.25" customHeight="1">
      <c r="A247" s="87"/>
      <c r="B247" s="76"/>
      <c r="C247" s="85"/>
      <c r="D247" s="195"/>
      <c r="E247" s="197"/>
      <c r="F247" s="199"/>
      <c r="G247" s="203"/>
      <c r="H247" s="203"/>
      <c r="I247" s="203"/>
      <c r="J247" s="203"/>
      <c r="K247" s="204"/>
      <c r="L247" s="206"/>
      <c r="M247" s="207"/>
      <c r="N247" s="187"/>
      <c r="O247" s="174"/>
      <c r="P247" s="188"/>
      <c r="Q247" s="190"/>
    </row>
    <row r="248" spans="1:17" ht="14.25" customHeight="1">
      <c r="A248" s="86">
        <v>4</v>
      </c>
      <c r="B248" s="68"/>
      <c r="C248" s="83"/>
      <c r="D248" s="194"/>
      <c r="E248" s="196"/>
      <c r="F248" s="198"/>
      <c r="G248" s="200"/>
      <c r="H248" s="201"/>
      <c r="I248" s="201"/>
      <c r="J248" s="201"/>
      <c r="K248" s="202"/>
      <c r="L248" s="205"/>
      <c r="M248" s="184">
        <f>IF(AND(L248&gt;0,ISNUMBER(L248)=TRUE),IF(ISNUMBER(O248)=FALSE,0,INDEX((三万円未満,三万円以上),O248+1,1,IF(L248&lt;30000,1,2))),0)</f>
        <v>0</v>
      </c>
      <c r="N248" s="186"/>
      <c r="O248" s="173"/>
      <c r="P248" s="188"/>
      <c r="Q248" s="189"/>
    </row>
    <row r="249" spans="1:17" ht="14.25" customHeight="1">
      <c r="A249" s="87"/>
      <c r="B249" s="88"/>
      <c r="C249" s="85"/>
      <c r="D249" s="195"/>
      <c r="E249" s="197"/>
      <c r="F249" s="199"/>
      <c r="G249" s="203"/>
      <c r="H249" s="203"/>
      <c r="I249" s="203"/>
      <c r="J249" s="203"/>
      <c r="K249" s="204"/>
      <c r="L249" s="206"/>
      <c r="M249" s="207"/>
      <c r="N249" s="187"/>
      <c r="O249" s="174"/>
      <c r="P249" s="188"/>
      <c r="Q249" s="190"/>
    </row>
    <row r="250" spans="1:17" ht="14.25" customHeight="1">
      <c r="A250" s="86">
        <v>5</v>
      </c>
      <c r="B250" s="68"/>
      <c r="C250" s="83"/>
      <c r="D250" s="194"/>
      <c r="E250" s="196"/>
      <c r="F250" s="198"/>
      <c r="G250" s="200"/>
      <c r="H250" s="201"/>
      <c r="I250" s="201"/>
      <c r="J250" s="201"/>
      <c r="K250" s="202"/>
      <c r="L250" s="205"/>
      <c r="M250" s="184">
        <f>IF(AND(L250&gt;0,ISNUMBER(L250)=TRUE),IF(ISNUMBER(O250)=FALSE,0,INDEX((三万円未満,三万円以上),O250+1,1,IF(L250&lt;30000,1,2))),0)</f>
        <v>0</v>
      </c>
      <c r="N250" s="186"/>
      <c r="O250" s="173"/>
      <c r="P250" s="188"/>
      <c r="Q250" s="189"/>
    </row>
    <row r="251" spans="1:17" ht="14.25" customHeight="1">
      <c r="A251" s="87"/>
      <c r="B251" s="76"/>
      <c r="C251" s="85"/>
      <c r="D251" s="195"/>
      <c r="E251" s="197"/>
      <c r="F251" s="199"/>
      <c r="G251" s="203"/>
      <c r="H251" s="203"/>
      <c r="I251" s="203"/>
      <c r="J251" s="203"/>
      <c r="K251" s="204"/>
      <c r="L251" s="206"/>
      <c r="M251" s="207"/>
      <c r="N251" s="187"/>
      <c r="O251" s="174"/>
      <c r="P251" s="188"/>
      <c r="Q251" s="190"/>
    </row>
    <row r="252" spans="1:17" ht="14.25" customHeight="1">
      <c r="A252" s="86">
        <v>6</v>
      </c>
      <c r="B252" s="68"/>
      <c r="C252" s="83"/>
      <c r="D252" s="194"/>
      <c r="E252" s="196"/>
      <c r="F252" s="198"/>
      <c r="G252" s="200"/>
      <c r="H252" s="201"/>
      <c r="I252" s="201"/>
      <c r="J252" s="201"/>
      <c r="K252" s="202"/>
      <c r="L252" s="205"/>
      <c r="M252" s="184">
        <f>IF(AND(L252&gt;0,ISNUMBER(L252)=TRUE),IF(ISNUMBER(O252)=FALSE,0,INDEX((三万円未満,三万円以上),O252+1,1,IF(L252&lt;30000,1,2))),0)</f>
        <v>0</v>
      </c>
      <c r="N252" s="186"/>
      <c r="O252" s="173"/>
      <c r="P252" s="188"/>
      <c r="Q252" s="189"/>
    </row>
    <row r="253" spans="1:17" ht="14.25" customHeight="1">
      <c r="A253" s="87"/>
      <c r="B253" s="88"/>
      <c r="C253" s="85"/>
      <c r="D253" s="195"/>
      <c r="E253" s="197"/>
      <c r="F253" s="199"/>
      <c r="G253" s="203"/>
      <c r="H253" s="203"/>
      <c r="I253" s="203"/>
      <c r="J253" s="203"/>
      <c r="K253" s="204"/>
      <c r="L253" s="206"/>
      <c r="M253" s="207"/>
      <c r="N253" s="187"/>
      <c r="O253" s="174"/>
      <c r="P253" s="188"/>
      <c r="Q253" s="190"/>
    </row>
    <row r="254" spans="1:17" ht="14.25" customHeight="1">
      <c r="A254" s="86">
        <v>7</v>
      </c>
      <c r="B254" s="68"/>
      <c r="C254" s="83"/>
      <c r="D254" s="194"/>
      <c r="E254" s="196"/>
      <c r="F254" s="198"/>
      <c r="G254" s="200"/>
      <c r="H254" s="201"/>
      <c r="I254" s="201"/>
      <c r="J254" s="201"/>
      <c r="K254" s="202"/>
      <c r="L254" s="205"/>
      <c r="M254" s="184">
        <f>IF(AND(L254&gt;0,ISNUMBER(L254)=TRUE),IF(ISNUMBER(O254)=FALSE,0,INDEX((三万円未満,三万円以上),O254+1,1,IF(L254&lt;30000,1,2))),0)</f>
        <v>0</v>
      </c>
      <c r="N254" s="186"/>
      <c r="O254" s="173"/>
      <c r="P254" s="188"/>
      <c r="Q254" s="189"/>
    </row>
    <row r="255" spans="1:17" ht="14.25" customHeight="1">
      <c r="A255" s="87"/>
      <c r="B255" s="76"/>
      <c r="C255" s="85"/>
      <c r="D255" s="195"/>
      <c r="E255" s="197"/>
      <c r="F255" s="199"/>
      <c r="G255" s="203"/>
      <c r="H255" s="203"/>
      <c r="I255" s="203"/>
      <c r="J255" s="203"/>
      <c r="K255" s="204"/>
      <c r="L255" s="206"/>
      <c r="M255" s="207"/>
      <c r="N255" s="187"/>
      <c r="O255" s="174"/>
      <c r="P255" s="188"/>
      <c r="Q255" s="190"/>
    </row>
    <row r="256" spans="1:17" ht="14.25" customHeight="1">
      <c r="A256" s="86">
        <v>8</v>
      </c>
      <c r="B256" s="68"/>
      <c r="C256" s="83"/>
      <c r="D256" s="194"/>
      <c r="E256" s="196"/>
      <c r="F256" s="198"/>
      <c r="G256" s="200"/>
      <c r="H256" s="201"/>
      <c r="I256" s="201"/>
      <c r="J256" s="201"/>
      <c r="K256" s="202"/>
      <c r="L256" s="205"/>
      <c r="M256" s="184">
        <f>IF(AND(L256&gt;0,ISNUMBER(L256)=TRUE),IF(ISNUMBER(O256)=FALSE,0,INDEX((三万円未満,三万円以上),O256+1,1,IF(L256&lt;30000,1,2))),0)</f>
        <v>0</v>
      </c>
      <c r="N256" s="186"/>
      <c r="O256" s="173"/>
      <c r="P256" s="188"/>
      <c r="Q256" s="189"/>
    </row>
    <row r="257" spans="1:17" ht="14.25" customHeight="1">
      <c r="A257" s="87"/>
      <c r="B257" s="88"/>
      <c r="C257" s="85"/>
      <c r="D257" s="195"/>
      <c r="E257" s="197"/>
      <c r="F257" s="199"/>
      <c r="G257" s="203"/>
      <c r="H257" s="203"/>
      <c r="I257" s="203"/>
      <c r="J257" s="203"/>
      <c r="K257" s="204"/>
      <c r="L257" s="206"/>
      <c r="M257" s="207"/>
      <c r="N257" s="187"/>
      <c r="O257" s="174"/>
      <c r="P257" s="188"/>
      <c r="Q257" s="190"/>
    </row>
    <row r="258" spans="1:17" ht="14.25" customHeight="1">
      <c r="A258" s="86">
        <v>9</v>
      </c>
      <c r="B258" s="68"/>
      <c r="C258" s="83"/>
      <c r="D258" s="194"/>
      <c r="E258" s="196"/>
      <c r="F258" s="198"/>
      <c r="G258" s="200"/>
      <c r="H258" s="201"/>
      <c r="I258" s="201"/>
      <c r="J258" s="201"/>
      <c r="K258" s="202"/>
      <c r="L258" s="205"/>
      <c r="M258" s="184">
        <f>IF(AND(L258&gt;0,ISNUMBER(L258)=TRUE),IF(ISNUMBER(O258)=FALSE,0,INDEX((三万円未満,三万円以上),O258+1,1,IF(L258&lt;30000,1,2))),0)</f>
        <v>0</v>
      </c>
      <c r="N258" s="186"/>
      <c r="O258" s="173"/>
      <c r="P258" s="188"/>
      <c r="Q258" s="189"/>
    </row>
    <row r="259" spans="1:17" ht="14.25" customHeight="1">
      <c r="A259" s="87"/>
      <c r="B259" s="76"/>
      <c r="C259" s="85"/>
      <c r="D259" s="195"/>
      <c r="E259" s="197"/>
      <c r="F259" s="199"/>
      <c r="G259" s="203"/>
      <c r="H259" s="203"/>
      <c r="I259" s="203"/>
      <c r="J259" s="203"/>
      <c r="K259" s="204"/>
      <c r="L259" s="206"/>
      <c r="M259" s="207"/>
      <c r="N259" s="187"/>
      <c r="O259" s="174"/>
      <c r="P259" s="188"/>
      <c r="Q259" s="190"/>
    </row>
    <row r="260" spans="1:17" ht="14.25" customHeight="1">
      <c r="A260" s="86">
        <v>10</v>
      </c>
      <c r="B260" s="68"/>
      <c r="C260" s="83"/>
      <c r="D260" s="194"/>
      <c r="E260" s="196"/>
      <c r="F260" s="198"/>
      <c r="G260" s="200"/>
      <c r="H260" s="201"/>
      <c r="I260" s="201"/>
      <c r="J260" s="201"/>
      <c r="K260" s="202"/>
      <c r="L260" s="205"/>
      <c r="M260" s="184">
        <f>IF(AND(L260&gt;0,ISNUMBER(L260)=TRUE),IF(ISNUMBER(O260)=FALSE,0,INDEX((三万円未満,三万円以上),O260+1,1,IF(L260&lt;30000,1,2))),0)</f>
        <v>0</v>
      </c>
      <c r="N260" s="186"/>
      <c r="O260" s="173"/>
      <c r="P260" s="188"/>
      <c r="Q260" s="189"/>
    </row>
    <row r="261" spans="1:17" ht="14.25" customHeight="1">
      <c r="A261" s="87"/>
      <c r="B261" s="88"/>
      <c r="C261" s="85"/>
      <c r="D261" s="195"/>
      <c r="E261" s="197"/>
      <c r="F261" s="199"/>
      <c r="G261" s="203"/>
      <c r="H261" s="203"/>
      <c r="I261" s="203"/>
      <c r="J261" s="203"/>
      <c r="K261" s="204"/>
      <c r="L261" s="206"/>
      <c r="M261" s="207"/>
      <c r="N261" s="187"/>
      <c r="O261" s="174"/>
      <c r="P261" s="188"/>
      <c r="Q261" s="190"/>
    </row>
    <row r="262" spans="1:17" ht="14.25" customHeight="1">
      <c r="A262" s="86">
        <v>11</v>
      </c>
      <c r="B262" s="68"/>
      <c r="C262" s="83"/>
      <c r="D262" s="194"/>
      <c r="E262" s="196"/>
      <c r="F262" s="198"/>
      <c r="G262" s="200"/>
      <c r="H262" s="201"/>
      <c r="I262" s="201"/>
      <c r="J262" s="201"/>
      <c r="K262" s="202"/>
      <c r="L262" s="205"/>
      <c r="M262" s="184">
        <f>IF(AND(L262&gt;0,ISNUMBER(L262)=TRUE),IF(ISNUMBER(O262)=FALSE,0,INDEX((三万円未満,三万円以上),O262+1,1,IF(L262&lt;30000,1,2))),0)</f>
        <v>0</v>
      </c>
      <c r="N262" s="186"/>
      <c r="O262" s="173"/>
      <c r="P262" s="188"/>
      <c r="Q262" s="189"/>
    </row>
    <row r="263" spans="1:17" ht="14.25" customHeight="1">
      <c r="A263" s="87"/>
      <c r="B263" s="76"/>
      <c r="C263" s="85"/>
      <c r="D263" s="195"/>
      <c r="E263" s="197"/>
      <c r="F263" s="199"/>
      <c r="G263" s="203"/>
      <c r="H263" s="203"/>
      <c r="I263" s="203"/>
      <c r="J263" s="203"/>
      <c r="K263" s="204"/>
      <c r="L263" s="206"/>
      <c r="M263" s="207"/>
      <c r="N263" s="187"/>
      <c r="O263" s="174"/>
      <c r="P263" s="188"/>
      <c r="Q263" s="190"/>
    </row>
    <row r="264" spans="1:17" ht="14.25" customHeight="1">
      <c r="A264" s="86">
        <v>12</v>
      </c>
      <c r="B264" s="68"/>
      <c r="C264" s="83"/>
      <c r="D264" s="194"/>
      <c r="E264" s="196"/>
      <c r="F264" s="198"/>
      <c r="G264" s="200"/>
      <c r="H264" s="201"/>
      <c r="I264" s="201"/>
      <c r="J264" s="201"/>
      <c r="K264" s="202"/>
      <c r="L264" s="205"/>
      <c r="M264" s="184">
        <f>IF(AND(L264&gt;0,ISNUMBER(L264)=TRUE),IF(ISNUMBER(O264)=FALSE,0,INDEX((三万円未満,三万円以上),O264+1,1,IF(L264&lt;30000,1,2))),0)</f>
        <v>0</v>
      </c>
      <c r="N264" s="186"/>
      <c r="O264" s="173"/>
      <c r="P264" s="188"/>
      <c r="Q264" s="189"/>
    </row>
    <row r="265" spans="1:17" ht="14.25" customHeight="1">
      <c r="A265" s="87"/>
      <c r="B265" s="88"/>
      <c r="C265" s="85"/>
      <c r="D265" s="195"/>
      <c r="E265" s="197"/>
      <c r="F265" s="199"/>
      <c r="G265" s="203"/>
      <c r="H265" s="203"/>
      <c r="I265" s="203"/>
      <c r="J265" s="203"/>
      <c r="K265" s="204"/>
      <c r="L265" s="206"/>
      <c r="M265" s="207"/>
      <c r="N265" s="187"/>
      <c r="O265" s="174"/>
      <c r="P265" s="188"/>
      <c r="Q265" s="190"/>
    </row>
    <row r="266" spans="1:17" ht="14.25" customHeight="1">
      <c r="A266" s="86">
        <v>13</v>
      </c>
      <c r="B266" s="68"/>
      <c r="C266" s="83"/>
      <c r="D266" s="194"/>
      <c r="E266" s="196"/>
      <c r="F266" s="198"/>
      <c r="G266" s="200"/>
      <c r="H266" s="201"/>
      <c r="I266" s="201"/>
      <c r="J266" s="201"/>
      <c r="K266" s="202"/>
      <c r="L266" s="205"/>
      <c r="M266" s="184">
        <f>IF(AND(L266&gt;0,ISNUMBER(L266)=TRUE),IF(ISNUMBER(O266)=FALSE,0,INDEX((三万円未満,三万円以上),O266+1,1,IF(L266&lt;30000,1,2))),0)</f>
        <v>0</v>
      </c>
      <c r="N266" s="186"/>
      <c r="O266" s="173"/>
      <c r="P266" s="188"/>
      <c r="Q266" s="189"/>
    </row>
    <row r="267" spans="1:17" ht="14.25" customHeight="1">
      <c r="A267" s="87"/>
      <c r="B267" s="76"/>
      <c r="C267" s="85"/>
      <c r="D267" s="195"/>
      <c r="E267" s="197"/>
      <c r="F267" s="199"/>
      <c r="G267" s="203"/>
      <c r="H267" s="203"/>
      <c r="I267" s="203"/>
      <c r="J267" s="203"/>
      <c r="K267" s="204"/>
      <c r="L267" s="206"/>
      <c r="M267" s="207"/>
      <c r="N267" s="187"/>
      <c r="O267" s="174"/>
      <c r="P267" s="188"/>
      <c r="Q267" s="190"/>
    </row>
    <row r="268" spans="1:17" ht="14.25" customHeight="1">
      <c r="A268" s="86">
        <v>14</v>
      </c>
      <c r="B268" s="68"/>
      <c r="C268" s="83"/>
      <c r="D268" s="194"/>
      <c r="E268" s="196"/>
      <c r="F268" s="198"/>
      <c r="G268" s="200"/>
      <c r="H268" s="201"/>
      <c r="I268" s="201"/>
      <c r="J268" s="201"/>
      <c r="K268" s="202"/>
      <c r="L268" s="205"/>
      <c r="M268" s="184">
        <f>IF(AND(L268&gt;0,ISNUMBER(L268)=TRUE),IF(ISNUMBER(O268)=FALSE,0,INDEX((三万円未満,三万円以上),O268+1,1,IF(L268&lt;30000,1,2))),0)</f>
        <v>0</v>
      </c>
      <c r="N268" s="186"/>
      <c r="O268" s="173"/>
      <c r="P268" s="188"/>
      <c r="Q268" s="189"/>
    </row>
    <row r="269" spans="1:17" ht="14.25" customHeight="1">
      <c r="A269" s="87"/>
      <c r="B269" s="88"/>
      <c r="C269" s="85"/>
      <c r="D269" s="195"/>
      <c r="E269" s="197"/>
      <c r="F269" s="199"/>
      <c r="G269" s="203"/>
      <c r="H269" s="203"/>
      <c r="I269" s="203"/>
      <c r="J269" s="203"/>
      <c r="K269" s="204"/>
      <c r="L269" s="206"/>
      <c r="M269" s="207"/>
      <c r="N269" s="187"/>
      <c r="O269" s="174"/>
      <c r="P269" s="188"/>
      <c r="Q269" s="190"/>
    </row>
    <row r="270" spans="1:17" ht="14.25" customHeight="1">
      <c r="A270" s="86">
        <v>15</v>
      </c>
      <c r="B270" s="68"/>
      <c r="C270" s="83"/>
      <c r="D270" s="194"/>
      <c r="E270" s="196"/>
      <c r="F270" s="198"/>
      <c r="G270" s="200"/>
      <c r="H270" s="201"/>
      <c r="I270" s="201"/>
      <c r="J270" s="201"/>
      <c r="K270" s="202"/>
      <c r="L270" s="205"/>
      <c r="M270" s="184">
        <f>IF(AND(L270&gt;0,ISNUMBER(L270)=TRUE),IF(ISNUMBER(O270)=FALSE,0,INDEX((三万円未満,三万円以上),O270+1,1,IF(L270&lt;30000,1,2))),0)</f>
        <v>0</v>
      </c>
      <c r="N270" s="186"/>
      <c r="O270" s="173"/>
      <c r="P270" s="188"/>
      <c r="Q270" s="189"/>
    </row>
    <row r="271" spans="1:17" ht="14.25" customHeight="1">
      <c r="A271" s="75"/>
      <c r="B271" s="76"/>
      <c r="C271" s="85"/>
      <c r="D271" s="195"/>
      <c r="E271" s="197"/>
      <c r="F271" s="199"/>
      <c r="G271" s="203"/>
      <c r="H271" s="203"/>
      <c r="I271" s="203"/>
      <c r="J271" s="203"/>
      <c r="K271" s="204"/>
      <c r="L271" s="206"/>
      <c r="M271" s="207"/>
      <c r="N271" s="187"/>
      <c r="O271" s="174"/>
      <c r="P271" s="188"/>
      <c r="Q271" s="190"/>
    </row>
    <row r="272" spans="1:17" ht="14.25">
      <c r="A272" s="175" t="s">
        <v>62</v>
      </c>
      <c r="B272" s="175"/>
      <c r="C272" s="91" t="s">
        <v>77</v>
      </c>
      <c r="D272" s="129" t="s">
        <v>78</v>
      </c>
      <c r="E272" s="101"/>
      <c r="F272" s="36"/>
      <c r="G272" s="90"/>
      <c r="H272" s="176">
        <f>COUNTIF(L242:L271,"&gt;=1")</f>
        <v>0</v>
      </c>
      <c r="I272" s="178" t="s">
        <v>75</v>
      </c>
      <c r="J272" s="180" t="s">
        <v>76</v>
      </c>
      <c r="K272" s="181"/>
      <c r="L272" s="192">
        <f>SUM(L242:L271)</f>
        <v>0</v>
      </c>
      <c r="M272" s="192">
        <f>SUM(M242:M271)</f>
        <v>0</v>
      </c>
      <c r="N272" s="29"/>
      <c r="O272" s="22"/>
      <c r="P272" s="64"/>
      <c r="Q272" s="64"/>
    </row>
    <row r="273" spans="1:17" ht="14.25" customHeight="1">
      <c r="A273" s="175"/>
      <c r="B273" s="175"/>
      <c r="C273" s="91" t="s">
        <v>79</v>
      </c>
      <c r="D273" s="129" t="s">
        <v>80</v>
      </c>
      <c r="E273" s="94"/>
      <c r="F273" s="22"/>
      <c r="G273" s="93"/>
      <c r="H273" s="191"/>
      <c r="I273" s="179"/>
      <c r="J273" s="182"/>
      <c r="K273" s="183"/>
      <c r="L273" s="193"/>
      <c r="M273" s="193"/>
      <c r="N273" s="29"/>
      <c r="O273" s="22"/>
      <c r="P273" s="57"/>
      <c r="Q273" s="57"/>
    </row>
    <row r="274" spans="1:17" ht="14.25">
      <c r="A274" s="175"/>
      <c r="B274" s="175"/>
      <c r="C274" s="91" t="s">
        <v>165</v>
      </c>
      <c r="D274" s="129" t="s">
        <v>167</v>
      </c>
      <c r="E274" s="96"/>
      <c r="F274" s="22"/>
      <c r="G274" s="95"/>
      <c r="H274" s="176">
        <f>H228+H272</f>
        <v>0</v>
      </c>
      <c r="I274" s="178" t="s">
        <v>75</v>
      </c>
      <c r="J274" s="180" t="s">
        <v>81</v>
      </c>
      <c r="K274" s="181"/>
      <c r="L274" s="184">
        <f>L272+L228</f>
        <v>0</v>
      </c>
      <c r="M274" s="184">
        <f>M272+M228</f>
        <v>0</v>
      </c>
      <c r="N274" s="29"/>
      <c r="O274" s="22"/>
      <c r="P274" s="57"/>
      <c r="Q274" s="57"/>
    </row>
    <row r="275" spans="1:17" ht="14.25">
      <c r="A275" s="175"/>
      <c r="B275" s="175"/>
      <c r="C275" s="91" t="s">
        <v>166</v>
      </c>
      <c r="D275" s="129" t="s">
        <v>168</v>
      </c>
      <c r="E275" s="96"/>
      <c r="F275" s="22"/>
      <c r="G275" s="97"/>
      <c r="H275" s="177"/>
      <c r="I275" s="179"/>
      <c r="J275" s="182"/>
      <c r="K275" s="183"/>
      <c r="L275" s="185"/>
      <c r="M275" s="185"/>
      <c r="N275" s="29"/>
      <c r="O275" s="22"/>
      <c r="P275" s="57"/>
      <c r="Q275" s="57"/>
    </row>
    <row r="277" spans="1:17" ht="21">
      <c r="A277" s="3"/>
      <c r="B277" s="3"/>
      <c r="C277" s="3"/>
      <c r="D277" s="3"/>
      <c r="E277" s="230" t="s">
        <v>141</v>
      </c>
      <c r="F277" s="231"/>
      <c r="G277" s="231"/>
      <c r="H277" s="231"/>
      <c r="I277" s="231"/>
      <c r="J277" s="98"/>
      <c r="K277" s="99"/>
      <c r="L277" s="139"/>
      <c r="M277" s="52" t="s">
        <v>179</v>
      </c>
      <c r="N277" s="3"/>
      <c r="O277" s="3"/>
      <c r="P277" s="53"/>
      <c r="Q277" s="53"/>
    </row>
    <row r="278" spans="1:17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53"/>
      <c r="Q278" s="53"/>
    </row>
    <row r="279" spans="1:17" ht="21">
      <c r="A279" s="2"/>
      <c r="B279" s="2"/>
      <c r="C279" s="2"/>
      <c r="D279" s="2"/>
      <c r="E279" s="54"/>
      <c r="F279" s="54"/>
      <c r="G279" s="54"/>
      <c r="H279" s="54"/>
      <c r="I279" s="55"/>
      <c r="J279" s="56"/>
      <c r="K279" s="50" t="s">
        <v>55</v>
      </c>
      <c r="L279" s="232">
        <f>$L$3</f>
        <v>43831</v>
      </c>
      <c r="M279" s="233"/>
      <c r="N279" s="134"/>
      <c r="O279" s="134"/>
      <c r="P279" s="57"/>
      <c r="Q279" s="234" t="s">
        <v>56</v>
      </c>
    </row>
    <row r="280" spans="1:17" ht="15">
      <c r="A280" s="2"/>
      <c r="B280" s="2"/>
      <c r="C280" s="2" t="s">
        <v>124</v>
      </c>
      <c r="D280" s="2"/>
      <c r="E280" s="2"/>
      <c r="F280" s="3"/>
      <c r="G280" s="3"/>
      <c r="H280" s="3"/>
      <c r="I280" s="55"/>
      <c r="J280" s="238" t="s">
        <v>174</v>
      </c>
      <c r="K280" s="238"/>
      <c r="L280" s="243" t="str">
        <f>IF($L$4="","",$L$4)</f>
        <v/>
      </c>
      <c r="M280" s="244"/>
      <c r="N280" s="61"/>
      <c r="O280" s="61"/>
      <c r="P280" s="57"/>
      <c r="Q280" s="235"/>
    </row>
    <row r="281" spans="1:17" ht="15">
      <c r="A281" s="2"/>
      <c r="B281" s="237" t="str">
        <f>IF($B$5=0,"",$B$5)</f>
        <v/>
      </c>
      <c r="C281" s="237"/>
      <c r="D281" s="237"/>
      <c r="E281" s="22" t="s">
        <v>177</v>
      </c>
      <c r="F281" s="3"/>
      <c r="G281" s="3"/>
      <c r="H281" s="3"/>
      <c r="I281" s="55"/>
      <c r="J281" s="238" t="s">
        <v>176</v>
      </c>
      <c r="K281" s="238"/>
      <c r="L281" s="242" t="str">
        <f>IF($L$5="","",$L$5)</f>
        <v/>
      </c>
      <c r="M281" s="225"/>
      <c r="N281" s="134"/>
      <c r="O281" s="134"/>
      <c r="P281" s="57"/>
      <c r="Q281" s="235"/>
    </row>
    <row r="282" spans="1:17" ht="15">
      <c r="A282" s="2"/>
      <c r="B282" s="2"/>
      <c r="C282" s="138"/>
      <c r="D282" s="22"/>
      <c r="E282" s="22"/>
      <c r="F282" s="239" t="s">
        <v>57</v>
      </c>
      <c r="G282" s="240"/>
      <c r="H282" s="241"/>
      <c r="I282" s="55"/>
      <c r="J282" s="223" t="s">
        <v>58</v>
      </c>
      <c r="K282" s="223"/>
      <c r="L282" s="242" t="str">
        <f>IF($L$6="","",$L$6)</f>
        <v/>
      </c>
      <c r="M282" s="225"/>
      <c r="N282" s="134"/>
      <c r="O282" s="134"/>
      <c r="P282" s="57"/>
      <c r="Q282" s="236"/>
    </row>
    <row r="283" spans="1:17" ht="14.25">
      <c r="A283" s="22"/>
      <c r="B283" s="22"/>
      <c r="C283" s="101" t="s">
        <v>59</v>
      </c>
      <c r="D283" s="1"/>
      <c r="E283" s="22"/>
      <c r="F283" s="220" t="str">
        <f>IF($F$7=4,"4シヨウヨ",IF($F$7=3,"3キウヨ",IF($F$7=2,"2サキフリ","1フリコミ")))</f>
        <v>1フリコミ</v>
      </c>
      <c r="G283" s="221"/>
      <c r="H283" s="222"/>
      <c r="I283" s="2"/>
      <c r="J283" s="223" t="s">
        <v>60</v>
      </c>
      <c r="K283" s="223"/>
      <c r="L283" s="224" t="str">
        <f>IF($L$7="","",$L$7)</f>
        <v/>
      </c>
      <c r="M283" s="225"/>
      <c r="N283" s="134"/>
      <c r="O283" s="134"/>
      <c r="P283" s="57"/>
      <c r="Q283" s="65"/>
    </row>
    <row r="284" spans="1:17" ht="14.25">
      <c r="A284" s="2"/>
      <c r="B284" s="103"/>
      <c r="C284" s="226">
        <f>IF($B$8="","平成　　年　　月　　日",$B$8)</f>
        <v>43831</v>
      </c>
      <c r="D284" s="227"/>
      <c r="E284" s="22"/>
      <c r="F284" s="3"/>
      <c r="G284" s="3"/>
      <c r="H284" s="3"/>
      <c r="I284" s="2"/>
      <c r="J284" s="223" t="s">
        <v>83</v>
      </c>
      <c r="K284" s="223"/>
      <c r="L284" s="228" t="str">
        <f>IF($L$8="","",$L$8)</f>
        <v/>
      </c>
      <c r="M284" s="229"/>
      <c r="N284" s="134"/>
      <c r="O284" s="134"/>
      <c r="P284" s="57"/>
      <c r="Q284" s="66"/>
    </row>
    <row r="285" spans="1:17" ht="14.25">
      <c r="A285" s="61"/>
      <c r="B285" s="61"/>
      <c r="C285" s="134"/>
      <c r="D285" s="134"/>
      <c r="E285" s="61"/>
      <c r="F285" s="61"/>
      <c r="G285" s="134"/>
      <c r="H285" s="134"/>
      <c r="I285" s="61"/>
      <c r="J285" s="134"/>
      <c r="K285" s="134"/>
      <c r="L285" s="134"/>
      <c r="M285" s="134"/>
      <c r="N285" s="61"/>
      <c r="O285" s="61"/>
      <c r="P285" s="57"/>
      <c r="Q285" s="57"/>
    </row>
    <row r="286" spans="1:17" ht="14.25">
      <c r="A286" s="67"/>
      <c r="B286" s="68"/>
      <c r="C286" s="69" t="s">
        <v>173</v>
      </c>
      <c r="D286" s="209" t="s">
        <v>62</v>
      </c>
      <c r="E286" s="211" t="s">
        <v>63</v>
      </c>
      <c r="F286" s="70"/>
      <c r="G286" s="213" t="s">
        <v>64</v>
      </c>
      <c r="H286" s="214"/>
      <c r="I286" s="214"/>
      <c r="J286" s="214"/>
      <c r="K286" s="215"/>
      <c r="L286" s="136" t="s">
        <v>65</v>
      </c>
      <c r="M286" s="72" t="s">
        <v>66</v>
      </c>
      <c r="N286" s="216"/>
      <c r="O286" s="73" t="s">
        <v>67</v>
      </c>
      <c r="P286" s="208"/>
      <c r="Q286" s="74" t="s">
        <v>68</v>
      </c>
    </row>
    <row r="287" spans="1:17" ht="14.25">
      <c r="A287" s="75"/>
      <c r="B287" s="76"/>
      <c r="C287" s="77" t="s">
        <v>86</v>
      </c>
      <c r="D287" s="210" t="s">
        <v>70</v>
      </c>
      <c r="E287" s="212"/>
      <c r="F287" s="76"/>
      <c r="G287" s="217" t="s">
        <v>87</v>
      </c>
      <c r="H287" s="218"/>
      <c r="I287" s="218"/>
      <c r="J287" s="218"/>
      <c r="K287" s="219"/>
      <c r="L287" s="78" t="s">
        <v>72</v>
      </c>
      <c r="M287" s="79" t="s">
        <v>169</v>
      </c>
      <c r="N287" s="216"/>
      <c r="O287" s="80" t="s">
        <v>73</v>
      </c>
      <c r="P287" s="208"/>
      <c r="Q287" s="81" t="s">
        <v>74</v>
      </c>
    </row>
    <row r="288" spans="1:17" ht="14.25" customHeight="1">
      <c r="A288" s="82">
        <v>1</v>
      </c>
      <c r="B288" s="68"/>
      <c r="C288" s="83"/>
      <c r="D288" s="194"/>
      <c r="E288" s="196"/>
      <c r="F288" s="198"/>
      <c r="G288" s="200"/>
      <c r="H288" s="201"/>
      <c r="I288" s="201"/>
      <c r="J288" s="201"/>
      <c r="K288" s="202"/>
      <c r="L288" s="205"/>
      <c r="M288" s="184">
        <f>IF(AND(L288&gt;0,ISNUMBER(L288)=TRUE),IF(ISNUMBER(O288)=FALSE,0,INDEX((三万円未満,三万円以上),O288+1,1,IF(L288&lt;30000,1,2))),0)</f>
        <v>0</v>
      </c>
      <c r="N288" s="186"/>
      <c r="O288" s="173"/>
      <c r="P288" s="208"/>
      <c r="Q288" s="189"/>
    </row>
    <row r="289" spans="1:17" ht="14.25" customHeight="1">
      <c r="A289" s="84"/>
      <c r="B289" s="76"/>
      <c r="C289" s="85"/>
      <c r="D289" s="195"/>
      <c r="E289" s="197"/>
      <c r="F289" s="199"/>
      <c r="G289" s="203"/>
      <c r="H289" s="203"/>
      <c r="I289" s="203"/>
      <c r="J289" s="203"/>
      <c r="K289" s="204"/>
      <c r="L289" s="206"/>
      <c r="M289" s="207"/>
      <c r="N289" s="187"/>
      <c r="O289" s="174"/>
      <c r="P289" s="208"/>
      <c r="Q289" s="190"/>
    </row>
    <row r="290" spans="1:17" ht="14.25" customHeight="1">
      <c r="A290" s="86">
        <v>2</v>
      </c>
      <c r="B290" s="68"/>
      <c r="C290" s="83"/>
      <c r="D290" s="194"/>
      <c r="E290" s="196"/>
      <c r="F290" s="198"/>
      <c r="G290" s="200"/>
      <c r="H290" s="201"/>
      <c r="I290" s="201"/>
      <c r="J290" s="201"/>
      <c r="K290" s="202"/>
      <c r="L290" s="205"/>
      <c r="M290" s="184">
        <f>IF(AND(L290&gt;0,ISNUMBER(L290)=TRUE),IF(ISNUMBER(O290)=FALSE,0,INDEX((三万円未満,三万円以上),O290+1,1,IF(L290&lt;30000,1,2))),0)</f>
        <v>0</v>
      </c>
      <c r="N290" s="186"/>
      <c r="O290" s="173"/>
      <c r="P290" s="188"/>
      <c r="Q290" s="189"/>
    </row>
    <row r="291" spans="1:17" ht="14.25" customHeight="1">
      <c r="A291" s="87"/>
      <c r="B291" s="88"/>
      <c r="C291" s="85"/>
      <c r="D291" s="195"/>
      <c r="E291" s="197"/>
      <c r="F291" s="199"/>
      <c r="G291" s="203"/>
      <c r="H291" s="203"/>
      <c r="I291" s="203"/>
      <c r="J291" s="203"/>
      <c r="K291" s="204"/>
      <c r="L291" s="206"/>
      <c r="M291" s="207"/>
      <c r="N291" s="187"/>
      <c r="O291" s="174"/>
      <c r="P291" s="188"/>
      <c r="Q291" s="190"/>
    </row>
    <row r="292" spans="1:17" ht="14.25" customHeight="1">
      <c r="A292" s="86">
        <v>3</v>
      </c>
      <c r="B292" s="68"/>
      <c r="C292" s="83"/>
      <c r="D292" s="194"/>
      <c r="E292" s="196"/>
      <c r="F292" s="198"/>
      <c r="G292" s="200"/>
      <c r="H292" s="201"/>
      <c r="I292" s="201"/>
      <c r="J292" s="201"/>
      <c r="K292" s="202"/>
      <c r="L292" s="205"/>
      <c r="M292" s="184">
        <f>IF(AND(L292&gt;0,ISNUMBER(L292)=TRUE),IF(ISNUMBER(O292)=FALSE,0,INDEX((三万円未満,三万円以上),O292+1,1,IF(L292&lt;30000,1,2))),0)</f>
        <v>0</v>
      </c>
      <c r="N292" s="186"/>
      <c r="O292" s="173"/>
      <c r="P292" s="188"/>
      <c r="Q292" s="189"/>
    </row>
    <row r="293" spans="1:17" ht="14.25" customHeight="1">
      <c r="A293" s="87"/>
      <c r="B293" s="76"/>
      <c r="C293" s="85"/>
      <c r="D293" s="195"/>
      <c r="E293" s="197"/>
      <c r="F293" s="199"/>
      <c r="G293" s="203"/>
      <c r="H293" s="203"/>
      <c r="I293" s="203"/>
      <c r="J293" s="203"/>
      <c r="K293" s="204"/>
      <c r="L293" s="206"/>
      <c r="M293" s="207"/>
      <c r="N293" s="187"/>
      <c r="O293" s="174"/>
      <c r="P293" s="188"/>
      <c r="Q293" s="190"/>
    </row>
    <row r="294" spans="1:17" ht="14.25" customHeight="1">
      <c r="A294" s="86">
        <v>4</v>
      </c>
      <c r="B294" s="68"/>
      <c r="C294" s="83"/>
      <c r="D294" s="194"/>
      <c r="E294" s="196"/>
      <c r="F294" s="198"/>
      <c r="G294" s="200"/>
      <c r="H294" s="201"/>
      <c r="I294" s="201"/>
      <c r="J294" s="201"/>
      <c r="K294" s="202"/>
      <c r="L294" s="205"/>
      <c r="M294" s="184">
        <f>IF(AND(L294&gt;0,ISNUMBER(L294)=TRUE),IF(ISNUMBER(O294)=FALSE,0,INDEX((三万円未満,三万円以上),O294+1,1,IF(L294&lt;30000,1,2))),0)</f>
        <v>0</v>
      </c>
      <c r="N294" s="186"/>
      <c r="O294" s="173"/>
      <c r="P294" s="188"/>
      <c r="Q294" s="189"/>
    </row>
    <row r="295" spans="1:17" ht="14.25" customHeight="1">
      <c r="A295" s="87"/>
      <c r="B295" s="88"/>
      <c r="C295" s="85"/>
      <c r="D295" s="195"/>
      <c r="E295" s="197"/>
      <c r="F295" s="199"/>
      <c r="G295" s="203"/>
      <c r="H295" s="203"/>
      <c r="I295" s="203"/>
      <c r="J295" s="203"/>
      <c r="K295" s="204"/>
      <c r="L295" s="206"/>
      <c r="M295" s="207"/>
      <c r="N295" s="187"/>
      <c r="O295" s="174"/>
      <c r="P295" s="188"/>
      <c r="Q295" s="190"/>
    </row>
    <row r="296" spans="1:17" ht="14.25" customHeight="1">
      <c r="A296" s="86">
        <v>5</v>
      </c>
      <c r="B296" s="68"/>
      <c r="C296" s="83"/>
      <c r="D296" s="194"/>
      <c r="E296" s="196"/>
      <c r="F296" s="198"/>
      <c r="G296" s="200"/>
      <c r="H296" s="201"/>
      <c r="I296" s="201"/>
      <c r="J296" s="201"/>
      <c r="K296" s="202"/>
      <c r="L296" s="205"/>
      <c r="M296" s="184">
        <f>IF(AND(L296&gt;0,ISNUMBER(L296)=TRUE),IF(ISNUMBER(O296)=FALSE,0,INDEX((三万円未満,三万円以上),O296+1,1,IF(L296&lt;30000,1,2))),0)</f>
        <v>0</v>
      </c>
      <c r="N296" s="186"/>
      <c r="O296" s="173"/>
      <c r="P296" s="188"/>
      <c r="Q296" s="189"/>
    </row>
    <row r="297" spans="1:17" ht="14.25" customHeight="1">
      <c r="A297" s="87"/>
      <c r="B297" s="76"/>
      <c r="C297" s="85"/>
      <c r="D297" s="195"/>
      <c r="E297" s="197"/>
      <c r="F297" s="199"/>
      <c r="G297" s="203"/>
      <c r="H297" s="203"/>
      <c r="I297" s="203"/>
      <c r="J297" s="203"/>
      <c r="K297" s="204"/>
      <c r="L297" s="206"/>
      <c r="M297" s="207"/>
      <c r="N297" s="187"/>
      <c r="O297" s="174"/>
      <c r="P297" s="188"/>
      <c r="Q297" s="190"/>
    </row>
    <row r="298" spans="1:17" ht="14.25" customHeight="1">
      <c r="A298" s="86">
        <v>6</v>
      </c>
      <c r="B298" s="68"/>
      <c r="C298" s="83"/>
      <c r="D298" s="194"/>
      <c r="E298" s="196"/>
      <c r="F298" s="198"/>
      <c r="G298" s="200"/>
      <c r="H298" s="201"/>
      <c r="I298" s="201"/>
      <c r="J298" s="201"/>
      <c r="K298" s="202"/>
      <c r="L298" s="205"/>
      <c r="M298" s="184">
        <f>IF(AND(L298&gt;0,ISNUMBER(L298)=TRUE),IF(ISNUMBER(O298)=FALSE,0,INDEX((三万円未満,三万円以上),O298+1,1,IF(L298&lt;30000,1,2))),0)</f>
        <v>0</v>
      </c>
      <c r="N298" s="186"/>
      <c r="O298" s="173"/>
      <c r="P298" s="188"/>
      <c r="Q298" s="189"/>
    </row>
    <row r="299" spans="1:17" ht="14.25" customHeight="1">
      <c r="A299" s="87"/>
      <c r="B299" s="88"/>
      <c r="C299" s="85"/>
      <c r="D299" s="195"/>
      <c r="E299" s="197"/>
      <c r="F299" s="199"/>
      <c r="G299" s="203"/>
      <c r="H299" s="203"/>
      <c r="I299" s="203"/>
      <c r="J299" s="203"/>
      <c r="K299" s="204"/>
      <c r="L299" s="206"/>
      <c r="M299" s="207"/>
      <c r="N299" s="187"/>
      <c r="O299" s="174"/>
      <c r="P299" s="188"/>
      <c r="Q299" s="190"/>
    </row>
    <row r="300" spans="1:17" ht="14.25" customHeight="1">
      <c r="A300" s="86">
        <v>7</v>
      </c>
      <c r="B300" s="68"/>
      <c r="C300" s="83"/>
      <c r="D300" s="194"/>
      <c r="E300" s="196"/>
      <c r="F300" s="198"/>
      <c r="G300" s="200"/>
      <c r="H300" s="201"/>
      <c r="I300" s="201"/>
      <c r="J300" s="201"/>
      <c r="K300" s="202"/>
      <c r="L300" s="205"/>
      <c r="M300" s="184">
        <f>IF(AND(L300&gt;0,ISNUMBER(L300)=TRUE),IF(ISNUMBER(O300)=FALSE,0,INDEX((三万円未満,三万円以上),O300+1,1,IF(L300&lt;30000,1,2))),0)</f>
        <v>0</v>
      </c>
      <c r="N300" s="186"/>
      <c r="O300" s="173"/>
      <c r="P300" s="188"/>
      <c r="Q300" s="189"/>
    </row>
    <row r="301" spans="1:17" ht="14.25" customHeight="1">
      <c r="A301" s="87"/>
      <c r="B301" s="76"/>
      <c r="C301" s="85"/>
      <c r="D301" s="195"/>
      <c r="E301" s="197"/>
      <c r="F301" s="199"/>
      <c r="G301" s="203"/>
      <c r="H301" s="203"/>
      <c r="I301" s="203"/>
      <c r="J301" s="203"/>
      <c r="K301" s="204"/>
      <c r="L301" s="206"/>
      <c r="M301" s="207"/>
      <c r="N301" s="187"/>
      <c r="O301" s="174"/>
      <c r="P301" s="188"/>
      <c r="Q301" s="190"/>
    </row>
    <row r="302" spans="1:17" ht="14.25" customHeight="1">
      <c r="A302" s="86">
        <v>8</v>
      </c>
      <c r="B302" s="68"/>
      <c r="C302" s="83"/>
      <c r="D302" s="194"/>
      <c r="E302" s="196"/>
      <c r="F302" s="198"/>
      <c r="G302" s="200"/>
      <c r="H302" s="201"/>
      <c r="I302" s="201"/>
      <c r="J302" s="201"/>
      <c r="K302" s="202"/>
      <c r="L302" s="205"/>
      <c r="M302" s="184">
        <f>IF(AND(L302&gt;0,ISNUMBER(L302)=TRUE),IF(ISNUMBER(O302)=FALSE,0,INDEX((三万円未満,三万円以上),O302+1,1,IF(L302&lt;30000,1,2))),0)</f>
        <v>0</v>
      </c>
      <c r="N302" s="186"/>
      <c r="O302" s="173"/>
      <c r="P302" s="188"/>
      <c r="Q302" s="189"/>
    </row>
    <row r="303" spans="1:17" ht="14.25" customHeight="1">
      <c r="A303" s="87"/>
      <c r="B303" s="88"/>
      <c r="C303" s="85"/>
      <c r="D303" s="195"/>
      <c r="E303" s="197"/>
      <c r="F303" s="199"/>
      <c r="G303" s="203"/>
      <c r="H303" s="203"/>
      <c r="I303" s="203"/>
      <c r="J303" s="203"/>
      <c r="K303" s="204"/>
      <c r="L303" s="206"/>
      <c r="M303" s="207"/>
      <c r="N303" s="187"/>
      <c r="O303" s="174"/>
      <c r="P303" s="188"/>
      <c r="Q303" s="190"/>
    </row>
    <row r="304" spans="1:17" ht="14.25" customHeight="1">
      <c r="A304" s="86">
        <v>9</v>
      </c>
      <c r="B304" s="68"/>
      <c r="C304" s="83"/>
      <c r="D304" s="194"/>
      <c r="E304" s="196"/>
      <c r="F304" s="198"/>
      <c r="G304" s="200"/>
      <c r="H304" s="201"/>
      <c r="I304" s="201"/>
      <c r="J304" s="201"/>
      <c r="K304" s="202"/>
      <c r="L304" s="205"/>
      <c r="M304" s="184">
        <f>IF(AND(L304&gt;0,ISNUMBER(L304)=TRUE),IF(ISNUMBER(O304)=FALSE,0,INDEX((三万円未満,三万円以上),O304+1,1,IF(L304&lt;30000,1,2))),0)</f>
        <v>0</v>
      </c>
      <c r="N304" s="186"/>
      <c r="O304" s="173"/>
      <c r="P304" s="188"/>
      <c r="Q304" s="189"/>
    </row>
    <row r="305" spans="1:17" ht="14.25" customHeight="1">
      <c r="A305" s="87"/>
      <c r="B305" s="76"/>
      <c r="C305" s="85"/>
      <c r="D305" s="195"/>
      <c r="E305" s="197"/>
      <c r="F305" s="199"/>
      <c r="G305" s="203"/>
      <c r="H305" s="203"/>
      <c r="I305" s="203"/>
      <c r="J305" s="203"/>
      <c r="K305" s="204"/>
      <c r="L305" s="206"/>
      <c r="M305" s="207"/>
      <c r="N305" s="187"/>
      <c r="O305" s="174"/>
      <c r="P305" s="188"/>
      <c r="Q305" s="190"/>
    </row>
    <row r="306" spans="1:17" ht="14.25" customHeight="1">
      <c r="A306" s="86">
        <v>10</v>
      </c>
      <c r="B306" s="68"/>
      <c r="C306" s="83"/>
      <c r="D306" s="194"/>
      <c r="E306" s="196"/>
      <c r="F306" s="198"/>
      <c r="G306" s="200"/>
      <c r="H306" s="201"/>
      <c r="I306" s="201"/>
      <c r="J306" s="201"/>
      <c r="K306" s="202"/>
      <c r="L306" s="205"/>
      <c r="M306" s="184">
        <f>IF(AND(L306&gt;0,ISNUMBER(L306)=TRUE),IF(ISNUMBER(O306)=FALSE,0,INDEX((三万円未満,三万円以上),O306+1,1,IF(L306&lt;30000,1,2))),0)</f>
        <v>0</v>
      </c>
      <c r="N306" s="186"/>
      <c r="O306" s="173"/>
      <c r="P306" s="188"/>
      <c r="Q306" s="189"/>
    </row>
    <row r="307" spans="1:17" ht="14.25" customHeight="1">
      <c r="A307" s="87"/>
      <c r="B307" s="88"/>
      <c r="C307" s="85"/>
      <c r="D307" s="195"/>
      <c r="E307" s="197"/>
      <c r="F307" s="199"/>
      <c r="G307" s="203"/>
      <c r="H307" s="203"/>
      <c r="I307" s="203"/>
      <c r="J307" s="203"/>
      <c r="K307" s="204"/>
      <c r="L307" s="206"/>
      <c r="M307" s="207"/>
      <c r="N307" s="187"/>
      <c r="O307" s="174"/>
      <c r="P307" s="188"/>
      <c r="Q307" s="190"/>
    </row>
    <row r="308" spans="1:17" ht="14.25" customHeight="1">
      <c r="A308" s="86">
        <v>11</v>
      </c>
      <c r="B308" s="68"/>
      <c r="C308" s="83"/>
      <c r="D308" s="194"/>
      <c r="E308" s="196"/>
      <c r="F308" s="198"/>
      <c r="G308" s="200"/>
      <c r="H308" s="201"/>
      <c r="I308" s="201"/>
      <c r="J308" s="201"/>
      <c r="K308" s="202"/>
      <c r="L308" s="205"/>
      <c r="M308" s="184">
        <f>IF(AND(L308&gt;0,ISNUMBER(L308)=TRUE),IF(ISNUMBER(O308)=FALSE,0,INDEX((三万円未満,三万円以上),O308+1,1,IF(L308&lt;30000,1,2))),0)</f>
        <v>0</v>
      </c>
      <c r="N308" s="186"/>
      <c r="O308" s="173"/>
      <c r="P308" s="188"/>
      <c r="Q308" s="189"/>
    </row>
    <row r="309" spans="1:17" ht="14.25" customHeight="1">
      <c r="A309" s="87"/>
      <c r="B309" s="76"/>
      <c r="C309" s="85"/>
      <c r="D309" s="195"/>
      <c r="E309" s="197"/>
      <c r="F309" s="199"/>
      <c r="G309" s="203"/>
      <c r="H309" s="203"/>
      <c r="I309" s="203"/>
      <c r="J309" s="203"/>
      <c r="K309" s="204"/>
      <c r="L309" s="206"/>
      <c r="M309" s="207"/>
      <c r="N309" s="187"/>
      <c r="O309" s="174"/>
      <c r="P309" s="188"/>
      <c r="Q309" s="190"/>
    </row>
    <row r="310" spans="1:17" ht="14.25" customHeight="1">
      <c r="A310" s="86">
        <v>12</v>
      </c>
      <c r="B310" s="68"/>
      <c r="C310" s="83"/>
      <c r="D310" s="194"/>
      <c r="E310" s="196"/>
      <c r="F310" s="198"/>
      <c r="G310" s="200"/>
      <c r="H310" s="201"/>
      <c r="I310" s="201"/>
      <c r="J310" s="201"/>
      <c r="K310" s="202"/>
      <c r="L310" s="205"/>
      <c r="M310" s="184">
        <f>IF(AND(L310&gt;0,ISNUMBER(L310)=TRUE),IF(ISNUMBER(O310)=FALSE,0,INDEX((三万円未満,三万円以上),O310+1,1,IF(L310&lt;30000,1,2))),0)</f>
        <v>0</v>
      </c>
      <c r="N310" s="186"/>
      <c r="O310" s="173"/>
      <c r="P310" s="188"/>
      <c r="Q310" s="189"/>
    </row>
    <row r="311" spans="1:17" ht="14.25" customHeight="1">
      <c r="A311" s="87"/>
      <c r="B311" s="88"/>
      <c r="C311" s="85"/>
      <c r="D311" s="195"/>
      <c r="E311" s="197"/>
      <c r="F311" s="199"/>
      <c r="G311" s="203"/>
      <c r="H311" s="203"/>
      <c r="I311" s="203"/>
      <c r="J311" s="203"/>
      <c r="K311" s="204"/>
      <c r="L311" s="206"/>
      <c r="M311" s="207"/>
      <c r="N311" s="187"/>
      <c r="O311" s="174"/>
      <c r="P311" s="188"/>
      <c r="Q311" s="190"/>
    </row>
    <row r="312" spans="1:17" ht="14.25" customHeight="1">
      <c r="A312" s="86">
        <v>13</v>
      </c>
      <c r="B312" s="68"/>
      <c r="C312" s="83"/>
      <c r="D312" s="194"/>
      <c r="E312" s="196"/>
      <c r="F312" s="198"/>
      <c r="G312" s="200"/>
      <c r="H312" s="201"/>
      <c r="I312" s="201"/>
      <c r="J312" s="201"/>
      <c r="K312" s="202"/>
      <c r="L312" s="205"/>
      <c r="M312" s="184">
        <f>IF(AND(L312&gt;0,ISNUMBER(L312)=TRUE),IF(ISNUMBER(O312)=FALSE,0,INDEX((三万円未満,三万円以上),O312+1,1,IF(L312&lt;30000,1,2))),0)</f>
        <v>0</v>
      </c>
      <c r="N312" s="186"/>
      <c r="O312" s="173"/>
      <c r="P312" s="188"/>
      <c r="Q312" s="189"/>
    </row>
    <row r="313" spans="1:17" ht="14.25" customHeight="1">
      <c r="A313" s="87"/>
      <c r="B313" s="76"/>
      <c r="C313" s="85"/>
      <c r="D313" s="195"/>
      <c r="E313" s="197"/>
      <c r="F313" s="199"/>
      <c r="G313" s="203"/>
      <c r="H313" s="203"/>
      <c r="I313" s="203"/>
      <c r="J313" s="203"/>
      <c r="K313" s="204"/>
      <c r="L313" s="206"/>
      <c r="M313" s="207"/>
      <c r="N313" s="187"/>
      <c r="O313" s="174"/>
      <c r="P313" s="188"/>
      <c r="Q313" s="190"/>
    </row>
    <row r="314" spans="1:17" ht="14.25" customHeight="1">
      <c r="A314" s="86">
        <v>14</v>
      </c>
      <c r="B314" s="68"/>
      <c r="C314" s="83"/>
      <c r="D314" s="194"/>
      <c r="E314" s="196"/>
      <c r="F314" s="198"/>
      <c r="G314" s="200"/>
      <c r="H314" s="201"/>
      <c r="I314" s="201"/>
      <c r="J314" s="201"/>
      <c r="K314" s="202"/>
      <c r="L314" s="205"/>
      <c r="M314" s="184">
        <f>IF(AND(L314&gt;0,ISNUMBER(L314)=TRUE),IF(ISNUMBER(O314)=FALSE,0,INDEX((三万円未満,三万円以上),O314+1,1,IF(L314&lt;30000,1,2))),0)</f>
        <v>0</v>
      </c>
      <c r="N314" s="186"/>
      <c r="O314" s="173"/>
      <c r="P314" s="188"/>
      <c r="Q314" s="189"/>
    </row>
    <row r="315" spans="1:17" ht="14.25" customHeight="1">
      <c r="A315" s="87"/>
      <c r="B315" s="88"/>
      <c r="C315" s="85"/>
      <c r="D315" s="195"/>
      <c r="E315" s="197"/>
      <c r="F315" s="199"/>
      <c r="G315" s="203"/>
      <c r="H315" s="203"/>
      <c r="I315" s="203"/>
      <c r="J315" s="203"/>
      <c r="K315" s="204"/>
      <c r="L315" s="206"/>
      <c r="M315" s="207"/>
      <c r="N315" s="187"/>
      <c r="O315" s="174"/>
      <c r="P315" s="188"/>
      <c r="Q315" s="190"/>
    </row>
    <row r="316" spans="1:17" ht="14.25" customHeight="1">
      <c r="A316" s="86">
        <v>15</v>
      </c>
      <c r="B316" s="68"/>
      <c r="C316" s="83"/>
      <c r="D316" s="194"/>
      <c r="E316" s="196"/>
      <c r="F316" s="198"/>
      <c r="G316" s="200"/>
      <c r="H316" s="201"/>
      <c r="I316" s="201"/>
      <c r="J316" s="201"/>
      <c r="K316" s="202"/>
      <c r="L316" s="205"/>
      <c r="M316" s="184">
        <f>IF(AND(L316&gt;0,ISNUMBER(L316)=TRUE),IF(ISNUMBER(O316)=FALSE,0,INDEX((三万円未満,三万円以上),O316+1,1,IF(L316&lt;30000,1,2))),0)</f>
        <v>0</v>
      </c>
      <c r="N316" s="186"/>
      <c r="O316" s="173"/>
      <c r="P316" s="188"/>
      <c r="Q316" s="189"/>
    </row>
    <row r="317" spans="1:17" ht="14.25" customHeight="1">
      <c r="A317" s="75"/>
      <c r="B317" s="76"/>
      <c r="C317" s="85"/>
      <c r="D317" s="195"/>
      <c r="E317" s="197"/>
      <c r="F317" s="199"/>
      <c r="G317" s="203"/>
      <c r="H317" s="203"/>
      <c r="I317" s="203"/>
      <c r="J317" s="203"/>
      <c r="K317" s="204"/>
      <c r="L317" s="206"/>
      <c r="M317" s="207"/>
      <c r="N317" s="187"/>
      <c r="O317" s="174"/>
      <c r="P317" s="188"/>
      <c r="Q317" s="190"/>
    </row>
    <row r="318" spans="1:17" ht="14.25">
      <c r="A318" s="175" t="s">
        <v>62</v>
      </c>
      <c r="B318" s="175"/>
      <c r="C318" s="91" t="s">
        <v>77</v>
      </c>
      <c r="D318" s="135" t="s">
        <v>78</v>
      </c>
      <c r="E318" s="101"/>
      <c r="F318" s="36"/>
      <c r="G318" s="137"/>
      <c r="H318" s="176">
        <f>COUNTIF(L288:L317,"&gt;=1")</f>
        <v>0</v>
      </c>
      <c r="I318" s="178" t="s">
        <v>75</v>
      </c>
      <c r="J318" s="180" t="s">
        <v>76</v>
      </c>
      <c r="K318" s="181"/>
      <c r="L318" s="192">
        <f>SUM(L288:L317)</f>
        <v>0</v>
      </c>
      <c r="M318" s="192">
        <f>SUM(M288:M317)</f>
        <v>0</v>
      </c>
      <c r="N318" s="29"/>
      <c r="O318" s="22"/>
      <c r="P318" s="140"/>
      <c r="Q318" s="140"/>
    </row>
    <row r="319" spans="1:17" ht="14.25" customHeight="1">
      <c r="A319" s="175"/>
      <c r="B319" s="175"/>
      <c r="C319" s="91" t="s">
        <v>79</v>
      </c>
      <c r="D319" s="135" t="s">
        <v>80</v>
      </c>
      <c r="E319" s="94"/>
      <c r="F319" s="22"/>
      <c r="G319" s="93"/>
      <c r="H319" s="191"/>
      <c r="I319" s="179"/>
      <c r="J319" s="182"/>
      <c r="K319" s="183"/>
      <c r="L319" s="193"/>
      <c r="M319" s="193"/>
      <c r="N319" s="29"/>
      <c r="O319" s="22"/>
      <c r="P319" s="57"/>
      <c r="Q319" s="57"/>
    </row>
    <row r="320" spans="1:17" ht="14.25">
      <c r="A320" s="175"/>
      <c r="B320" s="175"/>
      <c r="C320" s="91" t="s">
        <v>165</v>
      </c>
      <c r="D320" s="135" t="s">
        <v>167</v>
      </c>
      <c r="E320" s="96"/>
      <c r="F320" s="22"/>
      <c r="G320" s="95"/>
      <c r="H320" s="176">
        <f>H274+H318</f>
        <v>0</v>
      </c>
      <c r="I320" s="178" t="s">
        <v>75</v>
      </c>
      <c r="J320" s="180" t="s">
        <v>81</v>
      </c>
      <c r="K320" s="181"/>
      <c r="L320" s="184">
        <f>L318+L274</f>
        <v>0</v>
      </c>
      <c r="M320" s="184">
        <f>M318+M274</f>
        <v>0</v>
      </c>
      <c r="N320" s="29"/>
      <c r="O320" s="22"/>
      <c r="P320" s="57"/>
      <c r="Q320" s="57"/>
    </row>
    <row r="321" spans="1:17" ht="14.25">
      <c r="A321" s="175"/>
      <c r="B321" s="175"/>
      <c r="C321" s="91" t="s">
        <v>166</v>
      </c>
      <c r="D321" s="135" t="s">
        <v>168</v>
      </c>
      <c r="E321" s="96"/>
      <c r="F321" s="22"/>
      <c r="G321" s="97"/>
      <c r="H321" s="177"/>
      <c r="I321" s="179"/>
      <c r="J321" s="182"/>
      <c r="K321" s="183"/>
      <c r="L321" s="185"/>
      <c r="M321" s="185"/>
      <c r="N321" s="29"/>
      <c r="O321" s="22"/>
      <c r="P321" s="57"/>
      <c r="Q321" s="57"/>
    </row>
    <row r="323" spans="1:17" ht="21">
      <c r="A323" s="3"/>
      <c r="B323" s="3"/>
      <c r="C323" s="3"/>
      <c r="D323" s="3"/>
      <c r="E323" s="230" t="s">
        <v>141</v>
      </c>
      <c r="F323" s="231"/>
      <c r="G323" s="231"/>
      <c r="H323" s="231"/>
      <c r="I323" s="231"/>
      <c r="J323" s="98"/>
      <c r="K323" s="99"/>
      <c r="L323" s="139"/>
      <c r="M323" s="52" t="s">
        <v>180</v>
      </c>
      <c r="N323" s="3"/>
      <c r="O323" s="3"/>
      <c r="P323" s="53"/>
      <c r="Q323" s="53"/>
    </row>
    <row r="324" spans="1:17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53"/>
      <c r="Q324" s="53"/>
    </row>
    <row r="325" spans="1:17" ht="21">
      <c r="A325" s="2"/>
      <c r="B325" s="2"/>
      <c r="C325" s="2"/>
      <c r="D325" s="2"/>
      <c r="E325" s="54"/>
      <c r="F325" s="54"/>
      <c r="G325" s="54"/>
      <c r="H325" s="54"/>
      <c r="I325" s="55"/>
      <c r="J325" s="56"/>
      <c r="K325" s="50" t="s">
        <v>55</v>
      </c>
      <c r="L325" s="232">
        <f>$L$3</f>
        <v>43831</v>
      </c>
      <c r="M325" s="233"/>
      <c r="N325" s="134"/>
      <c r="O325" s="134"/>
      <c r="P325" s="57"/>
      <c r="Q325" s="234" t="s">
        <v>56</v>
      </c>
    </row>
    <row r="326" spans="1:17" ht="15">
      <c r="A326" s="2"/>
      <c r="B326" s="2"/>
      <c r="C326" s="2" t="s">
        <v>124</v>
      </c>
      <c r="D326" s="2"/>
      <c r="E326" s="2"/>
      <c r="F326" s="3"/>
      <c r="G326" s="3"/>
      <c r="H326" s="3"/>
      <c r="I326" s="55"/>
      <c r="J326" s="238" t="s">
        <v>174</v>
      </c>
      <c r="K326" s="238"/>
      <c r="L326" s="243" t="str">
        <f>IF($L$4="","",$L$4)</f>
        <v/>
      </c>
      <c r="M326" s="244"/>
      <c r="N326" s="61"/>
      <c r="O326" s="61"/>
      <c r="P326" s="57"/>
      <c r="Q326" s="235"/>
    </row>
    <row r="327" spans="1:17" ht="15">
      <c r="A327" s="2"/>
      <c r="B327" s="237" t="str">
        <f>IF($B$5=0,"",$B$5)</f>
        <v/>
      </c>
      <c r="C327" s="237"/>
      <c r="D327" s="237"/>
      <c r="E327" s="22" t="s">
        <v>177</v>
      </c>
      <c r="F327" s="3"/>
      <c r="G327" s="3"/>
      <c r="H327" s="3"/>
      <c r="I327" s="55"/>
      <c r="J327" s="238" t="s">
        <v>176</v>
      </c>
      <c r="K327" s="238"/>
      <c r="L327" s="242" t="str">
        <f>IF($L$5="","",$L$5)</f>
        <v/>
      </c>
      <c r="M327" s="225"/>
      <c r="N327" s="134"/>
      <c r="O327" s="134"/>
      <c r="P327" s="57"/>
      <c r="Q327" s="235"/>
    </row>
    <row r="328" spans="1:17" ht="15">
      <c r="A328" s="2"/>
      <c r="B328" s="2"/>
      <c r="C328" s="138"/>
      <c r="D328" s="22"/>
      <c r="E328" s="22"/>
      <c r="F328" s="239" t="s">
        <v>57</v>
      </c>
      <c r="G328" s="240"/>
      <c r="H328" s="241"/>
      <c r="I328" s="55"/>
      <c r="J328" s="223" t="s">
        <v>58</v>
      </c>
      <c r="K328" s="223"/>
      <c r="L328" s="242" t="str">
        <f>IF($L$6="","",$L$6)</f>
        <v/>
      </c>
      <c r="M328" s="225"/>
      <c r="N328" s="134"/>
      <c r="O328" s="134"/>
      <c r="P328" s="57"/>
      <c r="Q328" s="236"/>
    </row>
    <row r="329" spans="1:17" ht="14.25">
      <c r="A329" s="22"/>
      <c r="B329" s="22"/>
      <c r="C329" s="101" t="s">
        <v>59</v>
      </c>
      <c r="D329" s="1"/>
      <c r="E329" s="22"/>
      <c r="F329" s="220" t="str">
        <f>IF($F$7=4,"4シヨウヨ",IF($F$7=3,"3キウヨ",IF($F$7=2,"2サキフリ","1フリコミ")))</f>
        <v>1フリコミ</v>
      </c>
      <c r="G329" s="221"/>
      <c r="H329" s="222"/>
      <c r="I329" s="2"/>
      <c r="J329" s="223" t="s">
        <v>60</v>
      </c>
      <c r="K329" s="223"/>
      <c r="L329" s="224" t="str">
        <f>IF($L$7="","",$L$7)</f>
        <v/>
      </c>
      <c r="M329" s="225"/>
      <c r="N329" s="134"/>
      <c r="O329" s="134"/>
      <c r="P329" s="57"/>
      <c r="Q329" s="65"/>
    </row>
    <row r="330" spans="1:17" ht="14.25">
      <c r="A330" s="2"/>
      <c r="B330" s="103"/>
      <c r="C330" s="226">
        <f>IF($B$8="","平成　　年　　月　　日",$B$8)</f>
        <v>43831</v>
      </c>
      <c r="D330" s="227"/>
      <c r="E330" s="22"/>
      <c r="F330" s="3"/>
      <c r="G330" s="3"/>
      <c r="H330" s="3"/>
      <c r="I330" s="2"/>
      <c r="J330" s="223" t="s">
        <v>83</v>
      </c>
      <c r="K330" s="223"/>
      <c r="L330" s="228" t="str">
        <f>IF($L$8="","",$L$8)</f>
        <v/>
      </c>
      <c r="M330" s="229"/>
      <c r="N330" s="134"/>
      <c r="O330" s="134"/>
      <c r="P330" s="57"/>
      <c r="Q330" s="66"/>
    </row>
    <row r="331" spans="1:17" ht="14.25">
      <c r="A331" s="61"/>
      <c r="B331" s="61"/>
      <c r="C331" s="134"/>
      <c r="D331" s="134"/>
      <c r="E331" s="61"/>
      <c r="F331" s="61"/>
      <c r="G331" s="134"/>
      <c r="H331" s="134"/>
      <c r="I331" s="61"/>
      <c r="J331" s="134"/>
      <c r="K331" s="134"/>
      <c r="L331" s="134"/>
      <c r="M331" s="134"/>
      <c r="N331" s="61"/>
      <c r="O331" s="61"/>
      <c r="P331" s="57"/>
      <c r="Q331" s="57"/>
    </row>
    <row r="332" spans="1:17" ht="14.25">
      <c r="A332" s="67"/>
      <c r="B332" s="68"/>
      <c r="C332" s="69" t="s">
        <v>173</v>
      </c>
      <c r="D332" s="209" t="s">
        <v>62</v>
      </c>
      <c r="E332" s="211" t="s">
        <v>63</v>
      </c>
      <c r="F332" s="70"/>
      <c r="G332" s="213" t="s">
        <v>64</v>
      </c>
      <c r="H332" s="214"/>
      <c r="I332" s="214"/>
      <c r="J332" s="214"/>
      <c r="K332" s="215"/>
      <c r="L332" s="136" t="s">
        <v>65</v>
      </c>
      <c r="M332" s="72" t="s">
        <v>66</v>
      </c>
      <c r="N332" s="216"/>
      <c r="O332" s="73" t="s">
        <v>67</v>
      </c>
      <c r="P332" s="208"/>
      <c r="Q332" s="74" t="s">
        <v>68</v>
      </c>
    </row>
    <row r="333" spans="1:17" ht="14.25">
      <c r="A333" s="75"/>
      <c r="B333" s="76"/>
      <c r="C333" s="77" t="s">
        <v>86</v>
      </c>
      <c r="D333" s="210" t="s">
        <v>70</v>
      </c>
      <c r="E333" s="212"/>
      <c r="F333" s="76"/>
      <c r="G333" s="217" t="s">
        <v>87</v>
      </c>
      <c r="H333" s="218"/>
      <c r="I333" s="218"/>
      <c r="J333" s="218"/>
      <c r="K333" s="219"/>
      <c r="L333" s="78" t="s">
        <v>72</v>
      </c>
      <c r="M333" s="79" t="s">
        <v>169</v>
      </c>
      <c r="N333" s="216"/>
      <c r="O333" s="80" t="s">
        <v>73</v>
      </c>
      <c r="P333" s="208"/>
      <c r="Q333" s="81" t="s">
        <v>74</v>
      </c>
    </row>
    <row r="334" spans="1:17" ht="14.25" customHeight="1">
      <c r="A334" s="82">
        <v>1</v>
      </c>
      <c r="B334" s="68"/>
      <c r="C334" s="83"/>
      <c r="D334" s="194"/>
      <c r="E334" s="196"/>
      <c r="F334" s="198"/>
      <c r="G334" s="200"/>
      <c r="H334" s="201"/>
      <c r="I334" s="201"/>
      <c r="J334" s="201"/>
      <c r="K334" s="202"/>
      <c r="L334" s="205"/>
      <c r="M334" s="184">
        <f>IF(AND(L334&gt;0,ISNUMBER(L334)=TRUE),IF(ISNUMBER(O334)=FALSE,0,INDEX((三万円未満,三万円以上),O334+1,1,IF(L334&lt;30000,1,2))),0)</f>
        <v>0</v>
      </c>
      <c r="N334" s="186"/>
      <c r="O334" s="173"/>
      <c r="P334" s="188"/>
      <c r="Q334" s="189"/>
    </row>
    <row r="335" spans="1:17" ht="14.25" customHeight="1">
      <c r="A335" s="84"/>
      <c r="B335" s="76"/>
      <c r="C335" s="85"/>
      <c r="D335" s="195"/>
      <c r="E335" s="197"/>
      <c r="F335" s="199"/>
      <c r="G335" s="203"/>
      <c r="H335" s="203"/>
      <c r="I335" s="203"/>
      <c r="J335" s="203"/>
      <c r="K335" s="204"/>
      <c r="L335" s="206"/>
      <c r="M335" s="207"/>
      <c r="N335" s="187"/>
      <c r="O335" s="174"/>
      <c r="P335" s="188"/>
      <c r="Q335" s="190"/>
    </row>
    <row r="336" spans="1:17" ht="14.25" customHeight="1">
      <c r="A336" s="86">
        <v>2</v>
      </c>
      <c r="B336" s="68"/>
      <c r="C336" s="83"/>
      <c r="D336" s="194"/>
      <c r="E336" s="196"/>
      <c r="F336" s="198"/>
      <c r="G336" s="200"/>
      <c r="H336" s="201"/>
      <c r="I336" s="201"/>
      <c r="J336" s="201"/>
      <c r="K336" s="202"/>
      <c r="L336" s="205"/>
      <c r="M336" s="184">
        <f>IF(AND(L336&gt;0,ISNUMBER(L336)=TRUE),IF(ISNUMBER(O336)=FALSE,0,INDEX((三万円未満,三万円以上),O336+1,1,IF(L336&lt;30000,1,2))),0)</f>
        <v>0</v>
      </c>
      <c r="N336" s="186"/>
      <c r="O336" s="173"/>
      <c r="P336" s="188"/>
      <c r="Q336" s="189"/>
    </row>
    <row r="337" spans="1:17" ht="14.25" customHeight="1">
      <c r="A337" s="87"/>
      <c r="B337" s="88"/>
      <c r="C337" s="85"/>
      <c r="D337" s="195"/>
      <c r="E337" s="197"/>
      <c r="F337" s="199"/>
      <c r="G337" s="203"/>
      <c r="H337" s="203"/>
      <c r="I337" s="203"/>
      <c r="J337" s="203"/>
      <c r="K337" s="204"/>
      <c r="L337" s="206"/>
      <c r="M337" s="207"/>
      <c r="N337" s="187"/>
      <c r="O337" s="174"/>
      <c r="P337" s="188"/>
      <c r="Q337" s="190"/>
    </row>
    <row r="338" spans="1:17" ht="14.25" customHeight="1">
      <c r="A338" s="86">
        <v>3</v>
      </c>
      <c r="B338" s="68"/>
      <c r="C338" s="83"/>
      <c r="D338" s="194"/>
      <c r="E338" s="196"/>
      <c r="F338" s="198"/>
      <c r="G338" s="200"/>
      <c r="H338" s="201"/>
      <c r="I338" s="201"/>
      <c r="J338" s="201"/>
      <c r="K338" s="202"/>
      <c r="L338" s="205"/>
      <c r="M338" s="184">
        <f>IF(AND(L338&gt;0,ISNUMBER(L338)=TRUE),IF(ISNUMBER(O338)=FALSE,0,INDEX((三万円未満,三万円以上),O338+1,1,IF(L338&lt;30000,1,2))),0)</f>
        <v>0</v>
      </c>
      <c r="N338" s="186"/>
      <c r="O338" s="173"/>
      <c r="P338" s="188"/>
      <c r="Q338" s="189"/>
    </row>
    <row r="339" spans="1:17" ht="14.25" customHeight="1">
      <c r="A339" s="87"/>
      <c r="B339" s="76"/>
      <c r="C339" s="85"/>
      <c r="D339" s="195"/>
      <c r="E339" s="197"/>
      <c r="F339" s="199"/>
      <c r="G339" s="203"/>
      <c r="H339" s="203"/>
      <c r="I339" s="203"/>
      <c r="J339" s="203"/>
      <c r="K339" s="204"/>
      <c r="L339" s="206"/>
      <c r="M339" s="207"/>
      <c r="N339" s="187"/>
      <c r="O339" s="174"/>
      <c r="P339" s="188"/>
      <c r="Q339" s="190"/>
    </row>
    <row r="340" spans="1:17" ht="14.25" customHeight="1">
      <c r="A340" s="86">
        <v>4</v>
      </c>
      <c r="B340" s="68"/>
      <c r="C340" s="83"/>
      <c r="D340" s="194"/>
      <c r="E340" s="196"/>
      <c r="F340" s="198"/>
      <c r="G340" s="200"/>
      <c r="H340" s="201"/>
      <c r="I340" s="201"/>
      <c r="J340" s="201"/>
      <c r="K340" s="202"/>
      <c r="L340" s="205"/>
      <c r="M340" s="184">
        <f>IF(AND(L340&gt;0,ISNUMBER(L340)=TRUE),IF(ISNUMBER(O340)=FALSE,0,INDEX((三万円未満,三万円以上),O340+1,1,IF(L340&lt;30000,1,2))),0)</f>
        <v>0</v>
      </c>
      <c r="N340" s="186"/>
      <c r="O340" s="173"/>
      <c r="P340" s="188"/>
      <c r="Q340" s="189"/>
    </row>
    <row r="341" spans="1:17" ht="14.25" customHeight="1">
      <c r="A341" s="87"/>
      <c r="B341" s="88"/>
      <c r="C341" s="85"/>
      <c r="D341" s="195"/>
      <c r="E341" s="197"/>
      <c r="F341" s="199"/>
      <c r="G341" s="203"/>
      <c r="H341" s="203"/>
      <c r="I341" s="203"/>
      <c r="J341" s="203"/>
      <c r="K341" s="204"/>
      <c r="L341" s="206"/>
      <c r="M341" s="207"/>
      <c r="N341" s="187"/>
      <c r="O341" s="174"/>
      <c r="P341" s="188"/>
      <c r="Q341" s="190"/>
    </row>
    <row r="342" spans="1:17" ht="14.25" customHeight="1">
      <c r="A342" s="86">
        <v>5</v>
      </c>
      <c r="B342" s="68"/>
      <c r="C342" s="83"/>
      <c r="D342" s="194"/>
      <c r="E342" s="196"/>
      <c r="F342" s="198"/>
      <c r="G342" s="200"/>
      <c r="H342" s="201"/>
      <c r="I342" s="201"/>
      <c r="J342" s="201"/>
      <c r="K342" s="202"/>
      <c r="L342" s="205"/>
      <c r="M342" s="184">
        <f>IF(AND(L342&gt;0,ISNUMBER(L342)=TRUE),IF(ISNUMBER(O342)=FALSE,0,INDEX((三万円未満,三万円以上),O342+1,1,IF(L342&lt;30000,1,2))),0)</f>
        <v>0</v>
      </c>
      <c r="N342" s="186"/>
      <c r="O342" s="173"/>
      <c r="P342" s="188"/>
      <c r="Q342" s="189"/>
    </row>
    <row r="343" spans="1:17" ht="14.25" customHeight="1">
      <c r="A343" s="87"/>
      <c r="B343" s="76"/>
      <c r="C343" s="85"/>
      <c r="D343" s="195"/>
      <c r="E343" s="197"/>
      <c r="F343" s="199"/>
      <c r="G343" s="203"/>
      <c r="H343" s="203"/>
      <c r="I343" s="203"/>
      <c r="J343" s="203"/>
      <c r="K343" s="204"/>
      <c r="L343" s="206"/>
      <c r="M343" s="207"/>
      <c r="N343" s="187"/>
      <c r="O343" s="174"/>
      <c r="P343" s="188"/>
      <c r="Q343" s="190"/>
    </row>
    <row r="344" spans="1:17" ht="14.25" customHeight="1">
      <c r="A344" s="86">
        <v>6</v>
      </c>
      <c r="B344" s="68"/>
      <c r="C344" s="83"/>
      <c r="D344" s="194"/>
      <c r="E344" s="196"/>
      <c r="F344" s="198"/>
      <c r="G344" s="200"/>
      <c r="H344" s="201"/>
      <c r="I344" s="201"/>
      <c r="J344" s="201"/>
      <c r="K344" s="202"/>
      <c r="L344" s="205"/>
      <c r="M344" s="184">
        <f>IF(AND(L344&gt;0,ISNUMBER(L344)=TRUE),IF(ISNUMBER(O344)=FALSE,0,INDEX((三万円未満,三万円以上),O344+1,1,IF(L344&lt;30000,1,2))),0)</f>
        <v>0</v>
      </c>
      <c r="N344" s="186"/>
      <c r="O344" s="173"/>
      <c r="P344" s="188"/>
      <c r="Q344" s="189"/>
    </row>
    <row r="345" spans="1:17" ht="14.25" customHeight="1">
      <c r="A345" s="87"/>
      <c r="B345" s="88"/>
      <c r="C345" s="85"/>
      <c r="D345" s="195"/>
      <c r="E345" s="197"/>
      <c r="F345" s="199"/>
      <c r="G345" s="203"/>
      <c r="H345" s="203"/>
      <c r="I345" s="203"/>
      <c r="J345" s="203"/>
      <c r="K345" s="204"/>
      <c r="L345" s="206"/>
      <c r="M345" s="207"/>
      <c r="N345" s="187"/>
      <c r="O345" s="174"/>
      <c r="P345" s="188"/>
      <c r="Q345" s="190"/>
    </row>
    <row r="346" spans="1:17" ht="14.25" customHeight="1">
      <c r="A346" s="86">
        <v>7</v>
      </c>
      <c r="B346" s="68"/>
      <c r="C346" s="83"/>
      <c r="D346" s="194"/>
      <c r="E346" s="196"/>
      <c r="F346" s="198"/>
      <c r="G346" s="200"/>
      <c r="H346" s="201"/>
      <c r="I346" s="201"/>
      <c r="J346" s="201"/>
      <c r="K346" s="202"/>
      <c r="L346" s="205"/>
      <c r="M346" s="184">
        <f>IF(AND(L346&gt;0,ISNUMBER(L346)=TRUE),IF(ISNUMBER(O346)=FALSE,0,INDEX((三万円未満,三万円以上),O346+1,1,IF(L346&lt;30000,1,2))),0)</f>
        <v>0</v>
      </c>
      <c r="N346" s="186"/>
      <c r="O346" s="173"/>
      <c r="P346" s="188"/>
      <c r="Q346" s="189"/>
    </row>
    <row r="347" spans="1:17" ht="14.25" customHeight="1">
      <c r="A347" s="87"/>
      <c r="B347" s="76"/>
      <c r="C347" s="85"/>
      <c r="D347" s="195"/>
      <c r="E347" s="197"/>
      <c r="F347" s="199"/>
      <c r="G347" s="203"/>
      <c r="H347" s="203"/>
      <c r="I347" s="203"/>
      <c r="J347" s="203"/>
      <c r="K347" s="204"/>
      <c r="L347" s="206"/>
      <c r="M347" s="207"/>
      <c r="N347" s="187"/>
      <c r="O347" s="174"/>
      <c r="P347" s="188"/>
      <c r="Q347" s="190"/>
    </row>
    <row r="348" spans="1:17" ht="14.25" customHeight="1">
      <c r="A348" s="86">
        <v>8</v>
      </c>
      <c r="B348" s="68"/>
      <c r="C348" s="83"/>
      <c r="D348" s="194"/>
      <c r="E348" s="196"/>
      <c r="F348" s="198"/>
      <c r="G348" s="200"/>
      <c r="H348" s="201"/>
      <c r="I348" s="201"/>
      <c r="J348" s="201"/>
      <c r="K348" s="202"/>
      <c r="L348" s="205"/>
      <c r="M348" s="184">
        <f>IF(AND(L348&gt;0,ISNUMBER(L348)=TRUE),IF(ISNUMBER(O348)=FALSE,0,INDEX((三万円未満,三万円以上),O348+1,1,IF(L348&lt;30000,1,2))),0)</f>
        <v>0</v>
      </c>
      <c r="N348" s="186"/>
      <c r="O348" s="173"/>
      <c r="P348" s="188"/>
      <c r="Q348" s="189"/>
    </row>
    <row r="349" spans="1:17" ht="14.25" customHeight="1">
      <c r="A349" s="87"/>
      <c r="B349" s="88"/>
      <c r="C349" s="85"/>
      <c r="D349" s="195"/>
      <c r="E349" s="197"/>
      <c r="F349" s="199"/>
      <c r="G349" s="203"/>
      <c r="H349" s="203"/>
      <c r="I349" s="203"/>
      <c r="J349" s="203"/>
      <c r="K349" s="204"/>
      <c r="L349" s="206"/>
      <c r="M349" s="207"/>
      <c r="N349" s="187"/>
      <c r="O349" s="174"/>
      <c r="P349" s="188"/>
      <c r="Q349" s="190"/>
    </row>
    <row r="350" spans="1:17" ht="14.25" customHeight="1">
      <c r="A350" s="86">
        <v>9</v>
      </c>
      <c r="B350" s="68"/>
      <c r="C350" s="83"/>
      <c r="D350" s="194"/>
      <c r="E350" s="196"/>
      <c r="F350" s="198"/>
      <c r="G350" s="200"/>
      <c r="H350" s="201"/>
      <c r="I350" s="201"/>
      <c r="J350" s="201"/>
      <c r="K350" s="202"/>
      <c r="L350" s="205"/>
      <c r="M350" s="184">
        <f>IF(AND(L350&gt;0,ISNUMBER(L350)=TRUE),IF(ISNUMBER(O350)=FALSE,0,INDEX((三万円未満,三万円以上),O350+1,1,IF(L350&lt;30000,1,2))),0)</f>
        <v>0</v>
      </c>
      <c r="N350" s="186"/>
      <c r="O350" s="173"/>
      <c r="P350" s="188"/>
      <c r="Q350" s="189"/>
    </row>
    <row r="351" spans="1:17" ht="14.25" customHeight="1">
      <c r="A351" s="87"/>
      <c r="B351" s="76"/>
      <c r="C351" s="85"/>
      <c r="D351" s="195"/>
      <c r="E351" s="197"/>
      <c r="F351" s="199"/>
      <c r="G351" s="203"/>
      <c r="H351" s="203"/>
      <c r="I351" s="203"/>
      <c r="J351" s="203"/>
      <c r="K351" s="204"/>
      <c r="L351" s="206"/>
      <c r="M351" s="207"/>
      <c r="N351" s="187"/>
      <c r="O351" s="174"/>
      <c r="P351" s="188"/>
      <c r="Q351" s="190"/>
    </row>
    <row r="352" spans="1:17" ht="14.25" customHeight="1">
      <c r="A352" s="86">
        <v>10</v>
      </c>
      <c r="B352" s="68"/>
      <c r="C352" s="83"/>
      <c r="D352" s="194"/>
      <c r="E352" s="196"/>
      <c r="F352" s="198"/>
      <c r="G352" s="200"/>
      <c r="H352" s="201"/>
      <c r="I352" s="201"/>
      <c r="J352" s="201"/>
      <c r="K352" s="202"/>
      <c r="L352" s="205"/>
      <c r="M352" s="184">
        <f>IF(AND(L352&gt;0,ISNUMBER(L352)=TRUE),IF(ISNUMBER(O352)=FALSE,0,INDEX((三万円未満,三万円以上),O352+1,1,IF(L352&lt;30000,1,2))),0)</f>
        <v>0</v>
      </c>
      <c r="N352" s="186"/>
      <c r="O352" s="173"/>
      <c r="P352" s="188"/>
      <c r="Q352" s="189"/>
    </row>
    <row r="353" spans="1:17" ht="14.25" customHeight="1">
      <c r="A353" s="87"/>
      <c r="B353" s="88"/>
      <c r="C353" s="85"/>
      <c r="D353" s="195"/>
      <c r="E353" s="197"/>
      <c r="F353" s="199"/>
      <c r="G353" s="203"/>
      <c r="H353" s="203"/>
      <c r="I353" s="203"/>
      <c r="J353" s="203"/>
      <c r="K353" s="204"/>
      <c r="L353" s="206"/>
      <c r="M353" s="207"/>
      <c r="N353" s="187"/>
      <c r="O353" s="174"/>
      <c r="P353" s="188"/>
      <c r="Q353" s="190"/>
    </row>
    <row r="354" spans="1:17" ht="14.25" customHeight="1">
      <c r="A354" s="86">
        <v>11</v>
      </c>
      <c r="B354" s="68"/>
      <c r="C354" s="83"/>
      <c r="D354" s="194"/>
      <c r="E354" s="196"/>
      <c r="F354" s="198"/>
      <c r="G354" s="200"/>
      <c r="H354" s="201"/>
      <c r="I354" s="201"/>
      <c r="J354" s="201"/>
      <c r="K354" s="202"/>
      <c r="L354" s="205"/>
      <c r="M354" s="184">
        <f>IF(AND(L354&gt;0,ISNUMBER(L354)=TRUE),IF(ISNUMBER(O354)=FALSE,0,INDEX((三万円未満,三万円以上),O354+1,1,IF(L354&lt;30000,1,2))),0)</f>
        <v>0</v>
      </c>
      <c r="N354" s="186"/>
      <c r="O354" s="173"/>
      <c r="P354" s="188"/>
      <c r="Q354" s="189"/>
    </row>
    <row r="355" spans="1:17" ht="14.25" customHeight="1">
      <c r="A355" s="87"/>
      <c r="B355" s="76"/>
      <c r="C355" s="85"/>
      <c r="D355" s="195"/>
      <c r="E355" s="197"/>
      <c r="F355" s="199"/>
      <c r="G355" s="203"/>
      <c r="H355" s="203"/>
      <c r="I355" s="203"/>
      <c r="J355" s="203"/>
      <c r="K355" s="204"/>
      <c r="L355" s="206"/>
      <c r="M355" s="207"/>
      <c r="N355" s="187"/>
      <c r="O355" s="174"/>
      <c r="P355" s="188"/>
      <c r="Q355" s="190"/>
    </row>
    <row r="356" spans="1:17" ht="14.25" customHeight="1">
      <c r="A356" s="86">
        <v>12</v>
      </c>
      <c r="B356" s="68"/>
      <c r="C356" s="83"/>
      <c r="D356" s="194"/>
      <c r="E356" s="196"/>
      <c r="F356" s="198"/>
      <c r="G356" s="200"/>
      <c r="H356" s="201"/>
      <c r="I356" s="201"/>
      <c r="J356" s="201"/>
      <c r="K356" s="202"/>
      <c r="L356" s="205"/>
      <c r="M356" s="184">
        <f>IF(AND(L356&gt;0,ISNUMBER(L356)=TRUE),IF(ISNUMBER(O356)=FALSE,0,INDEX((三万円未満,三万円以上),O356+1,1,IF(L356&lt;30000,1,2))),0)</f>
        <v>0</v>
      </c>
      <c r="N356" s="186"/>
      <c r="O356" s="173"/>
      <c r="P356" s="188"/>
      <c r="Q356" s="189"/>
    </row>
    <row r="357" spans="1:17" ht="14.25" customHeight="1">
      <c r="A357" s="87"/>
      <c r="B357" s="88"/>
      <c r="C357" s="85"/>
      <c r="D357" s="195"/>
      <c r="E357" s="197"/>
      <c r="F357" s="199"/>
      <c r="G357" s="203"/>
      <c r="H357" s="203"/>
      <c r="I357" s="203"/>
      <c r="J357" s="203"/>
      <c r="K357" s="204"/>
      <c r="L357" s="206"/>
      <c r="M357" s="207"/>
      <c r="N357" s="187"/>
      <c r="O357" s="174"/>
      <c r="P357" s="188"/>
      <c r="Q357" s="190"/>
    </row>
    <row r="358" spans="1:17" ht="14.25" customHeight="1">
      <c r="A358" s="86">
        <v>13</v>
      </c>
      <c r="B358" s="68"/>
      <c r="C358" s="83"/>
      <c r="D358" s="194"/>
      <c r="E358" s="196"/>
      <c r="F358" s="198"/>
      <c r="G358" s="200"/>
      <c r="H358" s="201"/>
      <c r="I358" s="201"/>
      <c r="J358" s="201"/>
      <c r="K358" s="202"/>
      <c r="L358" s="205"/>
      <c r="M358" s="184">
        <f>IF(AND(L358&gt;0,ISNUMBER(L358)=TRUE),IF(ISNUMBER(O358)=FALSE,0,INDEX((三万円未満,三万円以上),O358+1,1,IF(L358&lt;30000,1,2))),0)</f>
        <v>0</v>
      </c>
      <c r="N358" s="186"/>
      <c r="O358" s="173"/>
      <c r="P358" s="188"/>
      <c r="Q358" s="189"/>
    </row>
    <row r="359" spans="1:17" ht="14.25" customHeight="1">
      <c r="A359" s="87"/>
      <c r="B359" s="76"/>
      <c r="C359" s="85"/>
      <c r="D359" s="195"/>
      <c r="E359" s="197"/>
      <c r="F359" s="199"/>
      <c r="G359" s="203"/>
      <c r="H359" s="203"/>
      <c r="I359" s="203"/>
      <c r="J359" s="203"/>
      <c r="K359" s="204"/>
      <c r="L359" s="206"/>
      <c r="M359" s="207"/>
      <c r="N359" s="187"/>
      <c r="O359" s="174"/>
      <c r="P359" s="188"/>
      <c r="Q359" s="190"/>
    </row>
    <row r="360" spans="1:17" ht="14.25" customHeight="1">
      <c r="A360" s="86">
        <v>14</v>
      </c>
      <c r="B360" s="68"/>
      <c r="C360" s="83"/>
      <c r="D360" s="194"/>
      <c r="E360" s="196"/>
      <c r="F360" s="198"/>
      <c r="G360" s="200"/>
      <c r="H360" s="201"/>
      <c r="I360" s="201"/>
      <c r="J360" s="201"/>
      <c r="K360" s="202"/>
      <c r="L360" s="205"/>
      <c r="M360" s="184">
        <f>IF(AND(L360&gt;0,ISNUMBER(L360)=TRUE),IF(ISNUMBER(O360)=FALSE,0,INDEX((三万円未満,三万円以上),O360+1,1,IF(L360&lt;30000,1,2))),0)</f>
        <v>0</v>
      </c>
      <c r="N360" s="186"/>
      <c r="O360" s="173"/>
      <c r="P360" s="188"/>
      <c r="Q360" s="189"/>
    </row>
    <row r="361" spans="1:17" ht="14.25" customHeight="1">
      <c r="A361" s="87"/>
      <c r="B361" s="88"/>
      <c r="C361" s="85"/>
      <c r="D361" s="195"/>
      <c r="E361" s="197"/>
      <c r="F361" s="199"/>
      <c r="G361" s="203"/>
      <c r="H361" s="203"/>
      <c r="I361" s="203"/>
      <c r="J361" s="203"/>
      <c r="K361" s="204"/>
      <c r="L361" s="206"/>
      <c r="M361" s="207"/>
      <c r="N361" s="187"/>
      <c r="O361" s="174"/>
      <c r="P361" s="188"/>
      <c r="Q361" s="190"/>
    </row>
    <row r="362" spans="1:17" ht="14.25" customHeight="1">
      <c r="A362" s="86">
        <v>15</v>
      </c>
      <c r="B362" s="68"/>
      <c r="C362" s="83"/>
      <c r="D362" s="194"/>
      <c r="E362" s="196"/>
      <c r="F362" s="198"/>
      <c r="G362" s="200"/>
      <c r="H362" s="201"/>
      <c r="I362" s="201"/>
      <c r="J362" s="201"/>
      <c r="K362" s="202"/>
      <c r="L362" s="205"/>
      <c r="M362" s="184">
        <f>IF(AND(L362&gt;0,ISNUMBER(L362)=TRUE),IF(ISNUMBER(O362)=FALSE,0,INDEX((三万円未満,三万円以上),O362+1,1,IF(L362&lt;30000,1,2))),0)</f>
        <v>0</v>
      </c>
      <c r="N362" s="186"/>
      <c r="O362" s="173"/>
      <c r="P362" s="188"/>
      <c r="Q362" s="189"/>
    </row>
    <row r="363" spans="1:17" ht="14.25" customHeight="1">
      <c r="A363" s="75"/>
      <c r="B363" s="76"/>
      <c r="C363" s="85"/>
      <c r="D363" s="195"/>
      <c r="E363" s="197"/>
      <c r="F363" s="199"/>
      <c r="G363" s="203"/>
      <c r="H363" s="203"/>
      <c r="I363" s="203"/>
      <c r="J363" s="203"/>
      <c r="K363" s="204"/>
      <c r="L363" s="206"/>
      <c r="M363" s="207"/>
      <c r="N363" s="187"/>
      <c r="O363" s="174"/>
      <c r="P363" s="188"/>
      <c r="Q363" s="190"/>
    </row>
    <row r="364" spans="1:17" ht="14.25">
      <c r="A364" s="175" t="s">
        <v>62</v>
      </c>
      <c r="B364" s="175"/>
      <c r="C364" s="91" t="s">
        <v>77</v>
      </c>
      <c r="D364" s="135" t="s">
        <v>78</v>
      </c>
      <c r="E364" s="101"/>
      <c r="F364" s="36"/>
      <c r="G364" s="137"/>
      <c r="H364" s="176">
        <f>COUNTIF(L334:L363,"&gt;=1")</f>
        <v>0</v>
      </c>
      <c r="I364" s="178" t="s">
        <v>75</v>
      </c>
      <c r="J364" s="180" t="s">
        <v>76</v>
      </c>
      <c r="K364" s="181"/>
      <c r="L364" s="192">
        <f>SUM(L334:L363)</f>
        <v>0</v>
      </c>
      <c r="M364" s="192">
        <f>SUM(M334:M363)</f>
        <v>0</v>
      </c>
      <c r="N364" s="29"/>
      <c r="O364" s="22"/>
      <c r="P364" s="140"/>
      <c r="Q364" s="140"/>
    </row>
    <row r="365" spans="1:17" ht="14.25" customHeight="1">
      <c r="A365" s="175"/>
      <c r="B365" s="175"/>
      <c r="C365" s="91" t="s">
        <v>79</v>
      </c>
      <c r="D365" s="135" t="s">
        <v>80</v>
      </c>
      <c r="E365" s="94"/>
      <c r="F365" s="22"/>
      <c r="G365" s="93"/>
      <c r="H365" s="191"/>
      <c r="I365" s="179"/>
      <c r="J365" s="182"/>
      <c r="K365" s="183"/>
      <c r="L365" s="193"/>
      <c r="M365" s="193"/>
      <c r="N365" s="29"/>
      <c r="O365" s="22"/>
      <c r="P365" s="57"/>
      <c r="Q365" s="57"/>
    </row>
    <row r="366" spans="1:17" ht="14.25">
      <c r="A366" s="175"/>
      <c r="B366" s="175"/>
      <c r="C366" s="91" t="s">
        <v>165</v>
      </c>
      <c r="D366" s="135" t="s">
        <v>167</v>
      </c>
      <c r="E366" s="96"/>
      <c r="F366" s="22"/>
      <c r="G366" s="95"/>
      <c r="H366" s="176">
        <f>H320+H364</f>
        <v>0</v>
      </c>
      <c r="I366" s="178" t="s">
        <v>75</v>
      </c>
      <c r="J366" s="180" t="s">
        <v>81</v>
      </c>
      <c r="K366" s="181"/>
      <c r="L366" s="184">
        <f>L364+L320</f>
        <v>0</v>
      </c>
      <c r="M366" s="184">
        <f>M364+M320</f>
        <v>0</v>
      </c>
      <c r="N366" s="29"/>
      <c r="O366" s="22"/>
      <c r="P366" s="57"/>
      <c r="Q366" s="57"/>
    </row>
    <row r="367" spans="1:17" ht="14.25">
      <c r="A367" s="175"/>
      <c r="B367" s="175"/>
      <c r="C367" s="91" t="s">
        <v>166</v>
      </c>
      <c r="D367" s="135" t="s">
        <v>168</v>
      </c>
      <c r="E367" s="96"/>
      <c r="F367" s="22"/>
      <c r="G367" s="97"/>
      <c r="H367" s="177"/>
      <c r="I367" s="179"/>
      <c r="J367" s="182"/>
      <c r="K367" s="183"/>
      <c r="L367" s="185"/>
      <c r="M367" s="185"/>
      <c r="N367" s="29"/>
      <c r="O367" s="22"/>
      <c r="P367" s="57"/>
      <c r="Q367" s="57"/>
    </row>
    <row r="369" spans="1:17" ht="21">
      <c r="A369" s="3"/>
      <c r="B369" s="3"/>
      <c r="C369" s="3"/>
      <c r="D369" s="3"/>
      <c r="E369" s="230" t="s">
        <v>141</v>
      </c>
      <c r="F369" s="231"/>
      <c r="G369" s="231"/>
      <c r="H369" s="231"/>
      <c r="I369" s="231"/>
      <c r="J369" s="98"/>
      <c r="K369" s="99"/>
      <c r="L369" s="139"/>
      <c r="M369" s="52" t="s">
        <v>181</v>
      </c>
      <c r="N369" s="3"/>
      <c r="O369" s="3"/>
      <c r="P369" s="53"/>
      <c r="Q369" s="53"/>
    </row>
    <row r="370" spans="1:17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53"/>
      <c r="Q370" s="53"/>
    </row>
    <row r="371" spans="1:17" ht="21">
      <c r="A371" s="2"/>
      <c r="B371" s="2"/>
      <c r="C371" s="2"/>
      <c r="D371" s="2"/>
      <c r="E371" s="54"/>
      <c r="F371" s="54"/>
      <c r="G371" s="54"/>
      <c r="H371" s="54"/>
      <c r="I371" s="55"/>
      <c r="J371" s="56"/>
      <c r="K371" s="50" t="s">
        <v>55</v>
      </c>
      <c r="L371" s="232">
        <f>$L$3</f>
        <v>43831</v>
      </c>
      <c r="M371" s="233"/>
      <c r="N371" s="134"/>
      <c r="O371" s="134"/>
      <c r="P371" s="57"/>
      <c r="Q371" s="234" t="s">
        <v>56</v>
      </c>
    </row>
    <row r="372" spans="1:17" ht="15">
      <c r="A372" s="2"/>
      <c r="B372" s="2"/>
      <c r="C372" s="2" t="s">
        <v>124</v>
      </c>
      <c r="D372" s="2"/>
      <c r="E372" s="2"/>
      <c r="F372" s="3"/>
      <c r="G372" s="3"/>
      <c r="H372" s="3"/>
      <c r="I372" s="55"/>
      <c r="J372" s="238" t="s">
        <v>174</v>
      </c>
      <c r="K372" s="238"/>
      <c r="L372" s="243" t="str">
        <f>IF($L$4="","",$L$4)</f>
        <v/>
      </c>
      <c r="M372" s="244"/>
      <c r="N372" s="61"/>
      <c r="O372" s="61"/>
      <c r="P372" s="57"/>
      <c r="Q372" s="235"/>
    </row>
    <row r="373" spans="1:17" ht="15">
      <c r="A373" s="2"/>
      <c r="B373" s="237" t="str">
        <f>IF($B$5=0,"",$B$5)</f>
        <v/>
      </c>
      <c r="C373" s="237"/>
      <c r="D373" s="237"/>
      <c r="E373" s="22" t="s">
        <v>177</v>
      </c>
      <c r="F373" s="3"/>
      <c r="G373" s="3"/>
      <c r="H373" s="3"/>
      <c r="I373" s="55"/>
      <c r="J373" s="238" t="s">
        <v>176</v>
      </c>
      <c r="K373" s="238"/>
      <c r="L373" s="242" t="str">
        <f>IF($L$5="","",$L$5)</f>
        <v/>
      </c>
      <c r="M373" s="225"/>
      <c r="N373" s="134"/>
      <c r="O373" s="134"/>
      <c r="P373" s="57"/>
      <c r="Q373" s="235"/>
    </row>
    <row r="374" spans="1:17" ht="15">
      <c r="A374" s="2"/>
      <c r="B374" s="2"/>
      <c r="C374" s="138"/>
      <c r="D374" s="22"/>
      <c r="E374" s="22"/>
      <c r="F374" s="239" t="s">
        <v>57</v>
      </c>
      <c r="G374" s="240"/>
      <c r="H374" s="241"/>
      <c r="I374" s="55"/>
      <c r="J374" s="223" t="s">
        <v>58</v>
      </c>
      <c r="K374" s="223"/>
      <c r="L374" s="242" t="str">
        <f>IF($L$6="","",$L$6)</f>
        <v/>
      </c>
      <c r="M374" s="225"/>
      <c r="N374" s="134"/>
      <c r="O374" s="134"/>
      <c r="P374" s="57"/>
      <c r="Q374" s="236"/>
    </row>
    <row r="375" spans="1:17" ht="14.25">
      <c r="A375" s="22"/>
      <c r="B375" s="22"/>
      <c r="C375" s="101" t="s">
        <v>59</v>
      </c>
      <c r="D375" s="1"/>
      <c r="E375" s="22"/>
      <c r="F375" s="220" t="str">
        <f>IF($F$7=4,"4シヨウヨ",IF($F$7=3,"3キウヨ",IF($F$7=2,"2サキフリ","1フリコミ")))</f>
        <v>1フリコミ</v>
      </c>
      <c r="G375" s="221"/>
      <c r="H375" s="222"/>
      <c r="I375" s="2"/>
      <c r="J375" s="223" t="s">
        <v>60</v>
      </c>
      <c r="K375" s="223"/>
      <c r="L375" s="224" t="str">
        <f>IF($L$7="","",$L$7)</f>
        <v/>
      </c>
      <c r="M375" s="225"/>
      <c r="N375" s="134"/>
      <c r="O375" s="134"/>
      <c r="P375" s="57"/>
      <c r="Q375" s="65"/>
    </row>
    <row r="376" spans="1:17" ht="14.25">
      <c r="A376" s="2"/>
      <c r="B376" s="103"/>
      <c r="C376" s="226">
        <f>IF($B$8="","平成　　年　　月　　日",$B$8)</f>
        <v>43831</v>
      </c>
      <c r="D376" s="227"/>
      <c r="E376" s="22"/>
      <c r="F376" s="3"/>
      <c r="G376" s="3"/>
      <c r="H376" s="3"/>
      <c r="I376" s="2"/>
      <c r="J376" s="223" t="s">
        <v>83</v>
      </c>
      <c r="K376" s="223"/>
      <c r="L376" s="228" t="str">
        <f>IF($L$8="","",$L$8)</f>
        <v/>
      </c>
      <c r="M376" s="229"/>
      <c r="N376" s="134"/>
      <c r="O376" s="134"/>
      <c r="P376" s="57"/>
      <c r="Q376" s="66"/>
    </row>
    <row r="377" spans="1:17" ht="14.25">
      <c r="A377" s="61"/>
      <c r="B377" s="61"/>
      <c r="C377" s="134"/>
      <c r="D377" s="134"/>
      <c r="E377" s="61"/>
      <c r="F377" s="61"/>
      <c r="G377" s="134"/>
      <c r="H377" s="134"/>
      <c r="I377" s="61"/>
      <c r="J377" s="134"/>
      <c r="K377" s="134"/>
      <c r="L377" s="134"/>
      <c r="M377" s="134"/>
      <c r="N377" s="61"/>
      <c r="O377" s="61"/>
      <c r="P377" s="57"/>
      <c r="Q377" s="57"/>
    </row>
    <row r="378" spans="1:17" ht="14.25">
      <c r="A378" s="67"/>
      <c r="B378" s="68"/>
      <c r="C378" s="69" t="s">
        <v>173</v>
      </c>
      <c r="D378" s="209" t="s">
        <v>62</v>
      </c>
      <c r="E378" s="211" t="s">
        <v>63</v>
      </c>
      <c r="F378" s="70"/>
      <c r="G378" s="213" t="s">
        <v>64</v>
      </c>
      <c r="H378" s="214"/>
      <c r="I378" s="214"/>
      <c r="J378" s="214"/>
      <c r="K378" s="215"/>
      <c r="L378" s="136" t="s">
        <v>65</v>
      </c>
      <c r="M378" s="72" t="s">
        <v>66</v>
      </c>
      <c r="N378" s="216"/>
      <c r="O378" s="73" t="s">
        <v>67</v>
      </c>
      <c r="P378" s="208"/>
      <c r="Q378" s="74" t="s">
        <v>68</v>
      </c>
    </row>
    <row r="379" spans="1:17" ht="14.25">
      <c r="A379" s="75"/>
      <c r="B379" s="76"/>
      <c r="C379" s="77" t="s">
        <v>86</v>
      </c>
      <c r="D379" s="210" t="s">
        <v>70</v>
      </c>
      <c r="E379" s="212"/>
      <c r="F379" s="76"/>
      <c r="G379" s="217" t="s">
        <v>87</v>
      </c>
      <c r="H379" s="218"/>
      <c r="I379" s="218"/>
      <c r="J379" s="218"/>
      <c r="K379" s="219"/>
      <c r="L379" s="78" t="s">
        <v>72</v>
      </c>
      <c r="M379" s="79" t="s">
        <v>169</v>
      </c>
      <c r="N379" s="216"/>
      <c r="O379" s="80" t="s">
        <v>73</v>
      </c>
      <c r="P379" s="208"/>
      <c r="Q379" s="81" t="s">
        <v>74</v>
      </c>
    </row>
    <row r="380" spans="1:17" ht="14.25" customHeight="1">
      <c r="A380" s="82">
        <v>1</v>
      </c>
      <c r="B380" s="68"/>
      <c r="C380" s="83"/>
      <c r="D380" s="194"/>
      <c r="E380" s="196"/>
      <c r="F380" s="198"/>
      <c r="G380" s="200"/>
      <c r="H380" s="201"/>
      <c r="I380" s="201"/>
      <c r="J380" s="201"/>
      <c r="K380" s="202"/>
      <c r="L380" s="205"/>
      <c r="M380" s="184">
        <f>IF(AND(L380&gt;0,ISNUMBER(L380)=TRUE),IF(ISNUMBER(O380)=FALSE,0,INDEX((三万円未満,三万円以上),O380+1,1,IF(L380&lt;30000,1,2))),0)</f>
        <v>0</v>
      </c>
      <c r="N380" s="186"/>
      <c r="O380" s="173"/>
      <c r="P380" s="188"/>
      <c r="Q380" s="189"/>
    </row>
    <row r="381" spans="1:17" ht="14.25" customHeight="1">
      <c r="A381" s="84"/>
      <c r="B381" s="76"/>
      <c r="C381" s="85"/>
      <c r="D381" s="195"/>
      <c r="E381" s="197"/>
      <c r="F381" s="199"/>
      <c r="G381" s="203"/>
      <c r="H381" s="203"/>
      <c r="I381" s="203"/>
      <c r="J381" s="203"/>
      <c r="K381" s="204"/>
      <c r="L381" s="206"/>
      <c r="M381" s="207"/>
      <c r="N381" s="187"/>
      <c r="O381" s="174"/>
      <c r="P381" s="188"/>
      <c r="Q381" s="190"/>
    </row>
    <row r="382" spans="1:17" ht="14.25" customHeight="1">
      <c r="A382" s="86">
        <v>2</v>
      </c>
      <c r="B382" s="68"/>
      <c r="C382" s="83"/>
      <c r="D382" s="194"/>
      <c r="E382" s="196"/>
      <c r="F382" s="198"/>
      <c r="G382" s="200"/>
      <c r="H382" s="201"/>
      <c r="I382" s="201"/>
      <c r="J382" s="201"/>
      <c r="K382" s="202"/>
      <c r="L382" s="205"/>
      <c r="M382" s="184">
        <f>IF(AND(L382&gt;0,ISNUMBER(L382)=TRUE),IF(ISNUMBER(O382)=FALSE,0,INDEX((三万円未満,三万円以上),O382+1,1,IF(L382&lt;30000,1,2))),0)</f>
        <v>0</v>
      </c>
      <c r="N382" s="186"/>
      <c r="O382" s="173"/>
      <c r="P382" s="188"/>
      <c r="Q382" s="189"/>
    </row>
    <row r="383" spans="1:17" ht="14.25" customHeight="1">
      <c r="A383" s="87"/>
      <c r="B383" s="88"/>
      <c r="C383" s="85"/>
      <c r="D383" s="195"/>
      <c r="E383" s="197"/>
      <c r="F383" s="199"/>
      <c r="G383" s="203"/>
      <c r="H383" s="203"/>
      <c r="I383" s="203"/>
      <c r="J383" s="203"/>
      <c r="K383" s="204"/>
      <c r="L383" s="206"/>
      <c r="M383" s="207"/>
      <c r="N383" s="187"/>
      <c r="O383" s="174"/>
      <c r="P383" s="188"/>
      <c r="Q383" s="190"/>
    </row>
    <row r="384" spans="1:17" ht="14.25" customHeight="1">
      <c r="A384" s="86">
        <v>3</v>
      </c>
      <c r="B384" s="68"/>
      <c r="C384" s="83"/>
      <c r="D384" s="194"/>
      <c r="E384" s="196"/>
      <c r="F384" s="198"/>
      <c r="G384" s="200"/>
      <c r="H384" s="201"/>
      <c r="I384" s="201"/>
      <c r="J384" s="201"/>
      <c r="K384" s="202"/>
      <c r="L384" s="205"/>
      <c r="M384" s="184">
        <f>IF(AND(L384&gt;0,ISNUMBER(L384)=TRUE),IF(ISNUMBER(O384)=FALSE,0,INDEX((三万円未満,三万円以上),O384+1,1,IF(L384&lt;30000,1,2))),0)</f>
        <v>0</v>
      </c>
      <c r="N384" s="186"/>
      <c r="O384" s="173"/>
      <c r="P384" s="188"/>
      <c r="Q384" s="189"/>
    </row>
    <row r="385" spans="1:17" ht="14.25" customHeight="1">
      <c r="A385" s="87"/>
      <c r="B385" s="76"/>
      <c r="C385" s="85"/>
      <c r="D385" s="195"/>
      <c r="E385" s="197"/>
      <c r="F385" s="199"/>
      <c r="G385" s="203"/>
      <c r="H385" s="203"/>
      <c r="I385" s="203"/>
      <c r="J385" s="203"/>
      <c r="K385" s="204"/>
      <c r="L385" s="206"/>
      <c r="M385" s="207"/>
      <c r="N385" s="187"/>
      <c r="O385" s="174"/>
      <c r="P385" s="188"/>
      <c r="Q385" s="190"/>
    </row>
    <row r="386" spans="1:17" ht="14.25" customHeight="1">
      <c r="A386" s="86">
        <v>4</v>
      </c>
      <c r="B386" s="68"/>
      <c r="C386" s="83"/>
      <c r="D386" s="194"/>
      <c r="E386" s="196"/>
      <c r="F386" s="198"/>
      <c r="G386" s="200"/>
      <c r="H386" s="201"/>
      <c r="I386" s="201"/>
      <c r="J386" s="201"/>
      <c r="K386" s="202"/>
      <c r="L386" s="205"/>
      <c r="M386" s="184">
        <f>IF(AND(L386&gt;0,ISNUMBER(L386)=TRUE),IF(ISNUMBER(O386)=FALSE,0,INDEX((三万円未満,三万円以上),O386+1,1,IF(L386&lt;30000,1,2))),0)</f>
        <v>0</v>
      </c>
      <c r="N386" s="186"/>
      <c r="O386" s="173"/>
      <c r="P386" s="188"/>
      <c r="Q386" s="189"/>
    </row>
    <row r="387" spans="1:17" ht="14.25" customHeight="1">
      <c r="A387" s="87"/>
      <c r="B387" s="88"/>
      <c r="C387" s="85"/>
      <c r="D387" s="195"/>
      <c r="E387" s="197"/>
      <c r="F387" s="199"/>
      <c r="G387" s="203"/>
      <c r="H387" s="203"/>
      <c r="I387" s="203"/>
      <c r="J387" s="203"/>
      <c r="K387" s="204"/>
      <c r="L387" s="206"/>
      <c r="M387" s="207"/>
      <c r="N387" s="187"/>
      <c r="O387" s="174"/>
      <c r="P387" s="188"/>
      <c r="Q387" s="190"/>
    </row>
    <row r="388" spans="1:17" ht="14.25" customHeight="1">
      <c r="A388" s="86">
        <v>5</v>
      </c>
      <c r="B388" s="68"/>
      <c r="C388" s="83"/>
      <c r="D388" s="194"/>
      <c r="E388" s="196"/>
      <c r="F388" s="198"/>
      <c r="G388" s="200"/>
      <c r="H388" s="201"/>
      <c r="I388" s="201"/>
      <c r="J388" s="201"/>
      <c r="K388" s="202"/>
      <c r="L388" s="205"/>
      <c r="M388" s="184">
        <f>IF(AND(L388&gt;0,ISNUMBER(L388)=TRUE),IF(ISNUMBER(O388)=FALSE,0,INDEX((三万円未満,三万円以上),O388+1,1,IF(L388&lt;30000,1,2))),0)</f>
        <v>0</v>
      </c>
      <c r="N388" s="186"/>
      <c r="O388" s="173"/>
      <c r="P388" s="188"/>
      <c r="Q388" s="189"/>
    </row>
    <row r="389" spans="1:17" ht="14.25" customHeight="1">
      <c r="A389" s="87"/>
      <c r="B389" s="76"/>
      <c r="C389" s="85"/>
      <c r="D389" s="195"/>
      <c r="E389" s="197"/>
      <c r="F389" s="199"/>
      <c r="G389" s="203"/>
      <c r="H389" s="203"/>
      <c r="I389" s="203"/>
      <c r="J389" s="203"/>
      <c r="K389" s="204"/>
      <c r="L389" s="206"/>
      <c r="M389" s="207"/>
      <c r="N389" s="187"/>
      <c r="O389" s="174"/>
      <c r="P389" s="188"/>
      <c r="Q389" s="190"/>
    </row>
    <row r="390" spans="1:17" ht="14.25" customHeight="1">
      <c r="A390" s="86">
        <v>6</v>
      </c>
      <c r="B390" s="68"/>
      <c r="C390" s="83"/>
      <c r="D390" s="194"/>
      <c r="E390" s="196"/>
      <c r="F390" s="198"/>
      <c r="G390" s="200"/>
      <c r="H390" s="201"/>
      <c r="I390" s="201"/>
      <c r="J390" s="201"/>
      <c r="K390" s="202"/>
      <c r="L390" s="205"/>
      <c r="M390" s="184">
        <f>IF(AND(L390&gt;0,ISNUMBER(L390)=TRUE),IF(ISNUMBER(O390)=FALSE,0,INDEX((三万円未満,三万円以上),O390+1,1,IF(L390&lt;30000,1,2))),0)</f>
        <v>0</v>
      </c>
      <c r="N390" s="186"/>
      <c r="O390" s="173"/>
      <c r="P390" s="188"/>
      <c r="Q390" s="189"/>
    </row>
    <row r="391" spans="1:17" ht="14.25" customHeight="1">
      <c r="A391" s="87"/>
      <c r="B391" s="88"/>
      <c r="C391" s="85"/>
      <c r="D391" s="195"/>
      <c r="E391" s="197"/>
      <c r="F391" s="199"/>
      <c r="G391" s="203"/>
      <c r="H391" s="203"/>
      <c r="I391" s="203"/>
      <c r="J391" s="203"/>
      <c r="K391" s="204"/>
      <c r="L391" s="206"/>
      <c r="M391" s="207"/>
      <c r="N391" s="187"/>
      <c r="O391" s="174"/>
      <c r="P391" s="188"/>
      <c r="Q391" s="190"/>
    </row>
    <row r="392" spans="1:17" ht="14.25" customHeight="1">
      <c r="A392" s="86">
        <v>7</v>
      </c>
      <c r="B392" s="68"/>
      <c r="C392" s="83"/>
      <c r="D392" s="194"/>
      <c r="E392" s="196"/>
      <c r="F392" s="198"/>
      <c r="G392" s="200"/>
      <c r="H392" s="201"/>
      <c r="I392" s="201"/>
      <c r="J392" s="201"/>
      <c r="K392" s="202"/>
      <c r="L392" s="205"/>
      <c r="M392" s="184">
        <f>IF(AND(L392&gt;0,ISNUMBER(L392)=TRUE),IF(ISNUMBER(O392)=FALSE,0,INDEX((三万円未満,三万円以上),O392+1,1,IF(L392&lt;30000,1,2))),0)</f>
        <v>0</v>
      </c>
      <c r="N392" s="186"/>
      <c r="O392" s="173"/>
      <c r="P392" s="188"/>
      <c r="Q392" s="189"/>
    </row>
    <row r="393" spans="1:17" ht="14.25" customHeight="1">
      <c r="A393" s="87"/>
      <c r="B393" s="76"/>
      <c r="C393" s="85"/>
      <c r="D393" s="195"/>
      <c r="E393" s="197"/>
      <c r="F393" s="199"/>
      <c r="G393" s="203"/>
      <c r="H393" s="203"/>
      <c r="I393" s="203"/>
      <c r="J393" s="203"/>
      <c r="K393" s="204"/>
      <c r="L393" s="206"/>
      <c r="M393" s="207"/>
      <c r="N393" s="187"/>
      <c r="O393" s="174"/>
      <c r="P393" s="188"/>
      <c r="Q393" s="190"/>
    </row>
    <row r="394" spans="1:17" ht="14.25" customHeight="1">
      <c r="A394" s="86">
        <v>8</v>
      </c>
      <c r="B394" s="68"/>
      <c r="C394" s="83"/>
      <c r="D394" s="194"/>
      <c r="E394" s="196"/>
      <c r="F394" s="198"/>
      <c r="G394" s="200"/>
      <c r="H394" s="201"/>
      <c r="I394" s="201"/>
      <c r="J394" s="201"/>
      <c r="K394" s="202"/>
      <c r="L394" s="205"/>
      <c r="M394" s="184">
        <f>IF(AND(L394&gt;0,ISNUMBER(L394)=TRUE),IF(ISNUMBER(O394)=FALSE,0,INDEX((三万円未満,三万円以上),O394+1,1,IF(L394&lt;30000,1,2))),0)</f>
        <v>0</v>
      </c>
      <c r="N394" s="186"/>
      <c r="O394" s="173"/>
      <c r="P394" s="188"/>
      <c r="Q394" s="189"/>
    </row>
    <row r="395" spans="1:17" ht="14.25" customHeight="1">
      <c r="A395" s="87"/>
      <c r="B395" s="88"/>
      <c r="C395" s="85"/>
      <c r="D395" s="195"/>
      <c r="E395" s="197"/>
      <c r="F395" s="199"/>
      <c r="G395" s="203"/>
      <c r="H395" s="203"/>
      <c r="I395" s="203"/>
      <c r="J395" s="203"/>
      <c r="K395" s="204"/>
      <c r="L395" s="206"/>
      <c r="M395" s="207"/>
      <c r="N395" s="187"/>
      <c r="O395" s="174"/>
      <c r="P395" s="188"/>
      <c r="Q395" s="190"/>
    </row>
    <row r="396" spans="1:17" ht="14.25" customHeight="1">
      <c r="A396" s="86">
        <v>9</v>
      </c>
      <c r="B396" s="68"/>
      <c r="C396" s="83"/>
      <c r="D396" s="194"/>
      <c r="E396" s="196"/>
      <c r="F396" s="198"/>
      <c r="G396" s="200"/>
      <c r="H396" s="201"/>
      <c r="I396" s="201"/>
      <c r="J396" s="201"/>
      <c r="K396" s="202"/>
      <c r="L396" s="205"/>
      <c r="M396" s="184">
        <f>IF(AND(L396&gt;0,ISNUMBER(L396)=TRUE),IF(ISNUMBER(O396)=FALSE,0,INDEX((三万円未満,三万円以上),O396+1,1,IF(L396&lt;30000,1,2))),0)</f>
        <v>0</v>
      </c>
      <c r="N396" s="186"/>
      <c r="O396" s="173"/>
      <c r="P396" s="188"/>
      <c r="Q396" s="189"/>
    </row>
    <row r="397" spans="1:17" ht="14.25" customHeight="1">
      <c r="A397" s="87"/>
      <c r="B397" s="76"/>
      <c r="C397" s="85"/>
      <c r="D397" s="195"/>
      <c r="E397" s="197"/>
      <c r="F397" s="199"/>
      <c r="G397" s="203"/>
      <c r="H397" s="203"/>
      <c r="I397" s="203"/>
      <c r="J397" s="203"/>
      <c r="K397" s="204"/>
      <c r="L397" s="206"/>
      <c r="M397" s="207"/>
      <c r="N397" s="187"/>
      <c r="O397" s="174"/>
      <c r="P397" s="188"/>
      <c r="Q397" s="190"/>
    </row>
    <row r="398" spans="1:17" ht="14.25" customHeight="1">
      <c r="A398" s="86">
        <v>10</v>
      </c>
      <c r="B398" s="68"/>
      <c r="C398" s="83"/>
      <c r="D398" s="194"/>
      <c r="E398" s="196"/>
      <c r="F398" s="198"/>
      <c r="G398" s="200"/>
      <c r="H398" s="201"/>
      <c r="I398" s="201"/>
      <c r="J398" s="201"/>
      <c r="K398" s="202"/>
      <c r="L398" s="205"/>
      <c r="M398" s="184">
        <f>IF(AND(L398&gt;0,ISNUMBER(L398)=TRUE),IF(ISNUMBER(O398)=FALSE,0,INDEX((三万円未満,三万円以上),O398+1,1,IF(L398&lt;30000,1,2))),0)</f>
        <v>0</v>
      </c>
      <c r="N398" s="186"/>
      <c r="O398" s="173"/>
      <c r="P398" s="188"/>
      <c r="Q398" s="189"/>
    </row>
    <row r="399" spans="1:17" ht="14.25" customHeight="1">
      <c r="A399" s="87"/>
      <c r="B399" s="88"/>
      <c r="C399" s="85"/>
      <c r="D399" s="195"/>
      <c r="E399" s="197"/>
      <c r="F399" s="199"/>
      <c r="G399" s="203"/>
      <c r="H399" s="203"/>
      <c r="I399" s="203"/>
      <c r="J399" s="203"/>
      <c r="K399" s="204"/>
      <c r="L399" s="206"/>
      <c r="M399" s="207"/>
      <c r="N399" s="187"/>
      <c r="O399" s="174"/>
      <c r="P399" s="188"/>
      <c r="Q399" s="190"/>
    </row>
    <row r="400" spans="1:17" ht="14.25" customHeight="1">
      <c r="A400" s="86">
        <v>11</v>
      </c>
      <c r="B400" s="68"/>
      <c r="C400" s="83"/>
      <c r="D400" s="194"/>
      <c r="E400" s="196"/>
      <c r="F400" s="198"/>
      <c r="G400" s="200"/>
      <c r="H400" s="201"/>
      <c r="I400" s="201"/>
      <c r="J400" s="201"/>
      <c r="K400" s="202"/>
      <c r="L400" s="205"/>
      <c r="M400" s="184">
        <f>IF(AND(L400&gt;0,ISNUMBER(L400)=TRUE),IF(ISNUMBER(O400)=FALSE,0,INDEX((三万円未満,三万円以上),O400+1,1,IF(L400&lt;30000,1,2))),0)</f>
        <v>0</v>
      </c>
      <c r="N400" s="186"/>
      <c r="O400" s="173"/>
      <c r="P400" s="188"/>
      <c r="Q400" s="189"/>
    </row>
    <row r="401" spans="1:17" ht="14.25" customHeight="1">
      <c r="A401" s="87"/>
      <c r="B401" s="76"/>
      <c r="C401" s="85"/>
      <c r="D401" s="195"/>
      <c r="E401" s="197"/>
      <c r="F401" s="199"/>
      <c r="G401" s="203"/>
      <c r="H401" s="203"/>
      <c r="I401" s="203"/>
      <c r="J401" s="203"/>
      <c r="K401" s="204"/>
      <c r="L401" s="206"/>
      <c r="M401" s="207"/>
      <c r="N401" s="187"/>
      <c r="O401" s="174"/>
      <c r="P401" s="188"/>
      <c r="Q401" s="190"/>
    </row>
    <row r="402" spans="1:17" ht="14.25" customHeight="1">
      <c r="A402" s="86">
        <v>12</v>
      </c>
      <c r="B402" s="68"/>
      <c r="C402" s="83"/>
      <c r="D402" s="194"/>
      <c r="E402" s="196"/>
      <c r="F402" s="198"/>
      <c r="G402" s="200"/>
      <c r="H402" s="201"/>
      <c r="I402" s="201"/>
      <c r="J402" s="201"/>
      <c r="K402" s="202"/>
      <c r="L402" s="205"/>
      <c r="M402" s="184">
        <f>IF(AND(L402&gt;0,ISNUMBER(L402)=TRUE),IF(ISNUMBER(O402)=FALSE,0,INDEX((三万円未満,三万円以上),O402+1,1,IF(L402&lt;30000,1,2))),0)</f>
        <v>0</v>
      </c>
      <c r="N402" s="186"/>
      <c r="O402" s="173"/>
      <c r="P402" s="188"/>
      <c r="Q402" s="189"/>
    </row>
    <row r="403" spans="1:17" ht="14.25" customHeight="1">
      <c r="A403" s="87"/>
      <c r="B403" s="88"/>
      <c r="C403" s="85"/>
      <c r="D403" s="195"/>
      <c r="E403" s="197"/>
      <c r="F403" s="199"/>
      <c r="G403" s="203"/>
      <c r="H403" s="203"/>
      <c r="I403" s="203"/>
      <c r="J403" s="203"/>
      <c r="K403" s="204"/>
      <c r="L403" s="206"/>
      <c r="M403" s="207"/>
      <c r="N403" s="187"/>
      <c r="O403" s="174"/>
      <c r="P403" s="188"/>
      <c r="Q403" s="190"/>
    </row>
    <row r="404" spans="1:17" ht="14.25" customHeight="1">
      <c r="A404" s="86">
        <v>13</v>
      </c>
      <c r="B404" s="68"/>
      <c r="C404" s="83"/>
      <c r="D404" s="194"/>
      <c r="E404" s="196"/>
      <c r="F404" s="198"/>
      <c r="G404" s="200"/>
      <c r="H404" s="201"/>
      <c r="I404" s="201"/>
      <c r="J404" s="201"/>
      <c r="K404" s="202"/>
      <c r="L404" s="205"/>
      <c r="M404" s="184">
        <f>IF(AND(L404&gt;0,ISNUMBER(L404)=TRUE),IF(ISNUMBER(O404)=FALSE,0,INDEX((三万円未満,三万円以上),O404+1,1,IF(L404&lt;30000,1,2))),0)</f>
        <v>0</v>
      </c>
      <c r="N404" s="186"/>
      <c r="O404" s="173"/>
      <c r="P404" s="188"/>
      <c r="Q404" s="189"/>
    </row>
    <row r="405" spans="1:17" ht="14.25" customHeight="1">
      <c r="A405" s="87"/>
      <c r="B405" s="76"/>
      <c r="C405" s="85"/>
      <c r="D405" s="195"/>
      <c r="E405" s="197"/>
      <c r="F405" s="199"/>
      <c r="G405" s="203"/>
      <c r="H405" s="203"/>
      <c r="I405" s="203"/>
      <c r="J405" s="203"/>
      <c r="K405" s="204"/>
      <c r="L405" s="206"/>
      <c r="M405" s="207"/>
      <c r="N405" s="187"/>
      <c r="O405" s="174"/>
      <c r="P405" s="188"/>
      <c r="Q405" s="190"/>
    </row>
    <row r="406" spans="1:17" ht="14.25" customHeight="1">
      <c r="A406" s="86">
        <v>14</v>
      </c>
      <c r="B406" s="68"/>
      <c r="C406" s="83"/>
      <c r="D406" s="194"/>
      <c r="E406" s="196"/>
      <c r="F406" s="198"/>
      <c r="G406" s="200"/>
      <c r="H406" s="201"/>
      <c r="I406" s="201"/>
      <c r="J406" s="201"/>
      <c r="K406" s="202"/>
      <c r="L406" s="205"/>
      <c r="M406" s="184">
        <f>IF(AND(L406&gt;0,ISNUMBER(L406)=TRUE),IF(ISNUMBER(O406)=FALSE,0,INDEX((三万円未満,三万円以上),O406+1,1,IF(L406&lt;30000,1,2))),0)</f>
        <v>0</v>
      </c>
      <c r="N406" s="186"/>
      <c r="O406" s="173"/>
      <c r="P406" s="188"/>
      <c r="Q406" s="189"/>
    </row>
    <row r="407" spans="1:17" ht="14.25" customHeight="1">
      <c r="A407" s="87"/>
      <c r="B407" s="88"/>
      <c r="C407" s="85"/>
      <c r="D407" s="195"/>
      <c r="E407" s="197"/>
      <c r="F407" s="199"/>
      <c r="G407" s="203"/>
      <c r="H407" s="203"/>
      <c r="I407" s="203"/>
      <c r="J407" s="203"/>
      <c r="K407" s="204"/>
      <c r="L407" s="206"/>
      <c r="M407" s="207"/>
      <c r="N407" s="187"/>
      <c r="O407" s="174"/>
      <c r="P407" s="188"/>
      <c r="Q407" s="190"/>
    </row>
    <row r="408" spans="1:17" ht="14.25" customHeight="1">
      <c r="A408" s="86">
        <v>15</v>
      </c>
      <c r="B408" s="68"/>
      <c r="C408" s="83"/>
      <c r="D408" s="194"/>
      <c r="E408" s="196"/>
      <c r="F408" s="198"/>
      <c r="G408" s="200"/>
      <c r="H408" s="201"/>
      <c r="I408" s="201"/>
      <c r="J408" s="201"/>
      <c r="K408" s="202"/>
      <c r="L408" s="205"/>
      <c r="M408" s="184">
        <f>IF(AND(L408&gt;0,ISNUMBER(L408)=TRUE),IF(ISNUMBER(O408)=FALSE,0,INDEX((三万円未満,三万円以上),O408+1,1,IF(L408&lt;30000,1,2))),0)</f>
        <v>0</v>
      </c>
      <c r="N408" s="186"/>
      <c r="O408" s="173"/>
      <c r="P408" s="188"/>
      <c r="Q408" s="189"/>
    </row>
    <row r="409" spans="1:17" ht="14.25" customHeight="1">
      <c r="A409" s="75"/>
      <c r="B409" s="76"/>
      <c r="C409" s="85"/>
      <c r="D409" s="195"/>
      <c r="E409" s="197"/>
      <c r="F409" s="199"/>
      <c r="G409" s="203"/>
      <c r="H409" s="203"/>
      <c r="I409" s="203"/>
      <c r="J409" s="203"/>
      <c r="K409" s="204"/>
      <c r="L409" s="206"/>
      <c r="M409" s="207"/>
      <c r="N409" s="187"/>
      <c r="O409" s="174"/>
      <c r="P409" s="188"/>
      <c r="Q409" s="190"/>
    </row>
    <row r="410" spans="1:17" ht="14.25">
      <c r="A410" s="175" t="s">
        <v>62</v>
      </c>
      <c r="B410" s="175"/>
      <c r="C410" s="91" t="s">
        <v>77</v>
      </c>
      <c r="D410" s="135" t="s">
        <v>78</v>
      </c>
      <c r="E410" s="101"/>
      <c r="F410" s="36"/>
      <c r="G410" s="137"/>
      <c r="H410" s="176">
        <f>COUNTIF(L380:L409,"&gt;=1")</f>
        <v>0</v>
      </c>
      <c r="I410" s="178" t="s">
        <v>75</v>
      </c>
      <c r="J410" s="180" t="s">
        <v>76</v>
      </c>
      <c r="K410" s="181"/>
      <c r="L410" s="192">
        <f>SUM(L380:L409)</f>
        <v>0</v>
      </c>
      <c r="M410" s="192">
        <f>SUM(M380:M409)</f>
        <v>0</v>
      </c>
      <c r="N410" s="29"/>
      <c r="O410" s="22"/>
      <c r="P410" s="140"/>
      <c r="Q410" s="140"/>
    </row>
    <row r="411" spans="1:17" ht="14.25" customHeight="1">
      <c r="A411" s="175"/>
      <c r="B411" s="175"/>
      <c r="C411" s="91" t="s">
        <v>79</v>
      </c>
      <c r="D411" s="135" t="s">
        <v>80</v>
      </c>
      <c r="E411" s="94"/>
      <c r="F411" s="22"/>
      <c r="G411" s="93"/>
      <c r="H411" s="191"/>
      <c r="I411" s="179"/>
      <c r="J411" s="182"/>
      <c r="K411" s="183"/>
      <c r="L411" s="193"/>
      <c r="M411" s="193"/>
      <c r="N411" s="29"/>
      <c r="O411" s="22"/>
      <c r="P411" s="57"/>
      <c r="Q411" s="57"/>
    </row>
    <row r="412" spans="1:17" ht="14.25">
      <c r="A412" s="175"/>
      <c r="B412" s="175"/>
      <c r="C412" s="91" t="s">
        <v>165</v>
      </c>
      <c r="D412" s="135" t="s">
        <v>167</v>
      </c>
      <c r="E412" s="96"/>
      <c r="F412" s="22"/>
      <c r="G412" s="95"/>
      <c r="H412" s="176">
        <f>H366+H410</f>
        <v>0</v>
      </c>
      <c r="I412" s="178" t="s">
        <v>75</v>
      </c>
      <c r="J412" s="180" t="s">
        <v>81</v>
      </c>
      <c r="K412" s="181"/>
      <c r="L412" s="184">
        <f>L410+L366</f>
        <v>0</v>
      </c>
      <c r="M412" s="184">
        <f>M410+M366</f>
        <v>0</v>
      </c>
      <c r="N412" s="29"/>
      <c r="O412" s="22"/>
      <c r="P412" s="57"/>
      <c r="Q412" s="57"/>
    </row>
    <row r="413" spans="1:17" ht="14.25">
      <c r="A413" s="175"/>
      <c r="B413" s="175"/>
      <c r="C413" s="91" t="s">
        <v>166</v>
      </c>
      <c r="D413" s="135" t="s">
        <v>168</v>
      </c>
      <c r="E413" s="96"/>
      <c r="F413" s="22"/>
      <c r="G413" s="97"/>
      <c r="H413" s="177"/>
      <c r="I413" s="179"/>
      <c r="J413" s="182"/>
      <c r="K413" s="183"/>
      <c r="L413" s="185"/>
      <c r="M413" s="185"/>
      <c r="N413" s="29"/>
      <c r="O413" s="22"/>
      <c r="P413" s="57"/>
      <c r="Q413" s="57"/>
    </row>
    <row r="415" spans="1:17" ht="21">
      <c r="A415" s="3"/>
      <c r="B415" s="3"/>
      <c r="C415" s="3"/>
      <c r="D415" s="3"/>
      <c r="E415" s="230" t="s">
        <v>141</v>
      </c>
      <c r="F415" s="231"/>
      <c r="G415" s="231"/>
      <c r="H415" s="231"/>
      <c r="I415" s="231"/>
      <c r="J415" s="98"/>
      <c r="K415" s="99"/>
      <c r="L415" s="139"/>
      <c r="M415" s="52" t="s">
        <v>182</v>
      </c>
      <c r="N415" s="3"/>
      <c r="O415" s="3"/>
      <c r="P415" s="53"/>
      <c r="Q415" s="53"/>
    </row>
    <row r="416" spans="1:17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53"/>
      <c r="Q416" s="53"/>
    </row>
    <row r="417" spans="1:17" ht="21">
      <c r="A417" s="2"/>
      <c r="B417" s="2"/>
      <c r="C417" s="2"/>
      <c r="D417" s="2"/>
      <c r="E417" s="54"/>
      <c r="F417" s="54"/>
      <c r="G417" s="54"/>
      <c r="H417" s="54"/>
      <c r="I417" s="55"/>
      <c r="J417" s="56"/>
      <c r="K417" s="50" t="s">
        <v>55</v>
      </c>
      <c r="L417" s="232">
        <f>$L$3</f>
        <v>43831</v>
      </c>
      <c r="M417" s="233"/>
      <c r="N417" s="134"/>
      <c r="O417" s="134"/>
      <c r="P417" s="57"/>
      <c r="Q417" s="234" t="s">
        <v>56</v>
      </c>
    </row>
    <row r="418" spans="1:17" ht="15">
      <c r="A418" s="2"/>
      <c r="B418" s="2"/>
      <c r="C418" s="2" t="s">
        <v>124</v>
      </c>
      <c r="D418" s="2"/>
      <c r="E418" s="2"/>
      <c r="F418" s="3"/>
      <c r="G418" s="3"/>
      <c r="H418" s="3"/>
      <c r="I418" s="55"/>
      <c r="J418" s="238" t="s">
        <v>174</v>
      </c>
      <c r="K418" s="238"/>
      <c r="L418" s="243" t="str">
        <f>IF($L$4="","",$L$4)</f>
        <v/>
      </c>
      <c r="M418" s="244"/>
      <c r="N418" s="61"/>
      <c r="O418" s="61"/>
      <c r="P418" s="57"/>
      <c r="Q418" s="235"/>
    </row>
    <row r="419" spans="1:17" ht="15">
      <c r="A419" s="2"/>
      <c r="B419" s="237" t="str">
        <f>IF($B$5=0,"",$B$5)</f>
        <v/>
      </c>
      <c r="C419" s="237"/>
      <c r="D419" s="237"/>
      <c r="E419" s="22" t="s">
        <v>177</v>
      </c>
      <c r="F419" s="3"/>
      <c r="G419" s="3"/>
      <c r="H419" s="3"/>
      <c r="I419" s="55"/>
      <c r="J419" s="238" t="s">
        <v>176</v>
      </c>
      <c r="K419" s="238"/>
      <c r="L419" s="242" t="str">
        <f>IF($L$5="","",$L$5)</f>
        <v/>
      </c>
      <c r="M419" s="225"/>
      <c r="N419" s="134"/>
      <c r="O419" s="134"/>
      <c r="P419" s="57"/>
      <c r="Q419" s="235"/>
    </row>
    <row r="420" spans="1:17" ht="15">
      <c r="A420" s="2"/>
      <c r="B420" s="2"/>
      <c r="C420" s="138"/>
      <c r="D420" s="22"/>
      <c r="E420" s="22"/>
      <c r="F420" s="239" t="s">
        <v>57</v>
      </c>
      <c r="G420" s="240"/>
      <c r="H420" s="241"/>
      <c r="I420" s="55"/>
      <c r="J420" s="223" t="s">
        <v>58</v>
      </c>
      <c r="K420" s="223"/>
      <c r="L420" s="242" t="str">
        <f>IF($L$6="","",$L$6)</f>
        <v/>
      </c>
      <c r="M420" s="225"/>
      <c r="N420" s="134"/>
      <c r="O420" s="134"/>
      <c r="P420" s="57"/>
      <c r="Q420" s="236"/>
    </row>
    <row r="421" spans="1:17" ht="14.25">
      <c r="A421" s="22"/>
      <c r="B421" s="22"/>
      <c r="C421" s="101" t="s">
        <v>59</v>
      </c>
      <c r="D421" s="1"/>
      <c r="E421" s="22"/>
      <c r="F421" s="220" t="str">
        <f>IF($F$7=4,"4シヨウヨ",IF($F$7=3,"3キウヨ",IF($F$7=2,"2サキフリ","1フリコミ")))</f>
        <v>1フリコミ</v>
      </c>
      <c r="G421" s="221"/>
      <c r="H421" s="222"/>
      <c r="I421" s="2"/>
      <c r="J421" s="223" t="s">
        <v>60</v>
      </c>
      <c r="K421" s="223"/>
      <c r="L421" s="224" t="str">
        <f>IF($L$7="","",$L$7)</f>
        <v/>
      </c>
      <c r="M421" s="225"/>
      <c r="N421" s="134"/>
      <c r="O421" s="134"/>
      <c r="P421" s="57"/>
      <c r="Q421" s="65"/>
    </row>
    <row r="422" spans="1:17" ht="14.25">
      <c r="A422" s="2"/>
      <c r="B422" s="103"/>
      <c r="C422" s="226">
        <f>IF($B$8="","平成　　年　　月　　日",$B$8)</f>
        <v>43831</v>
      </c>
      <c r="D422" s="227"/>
      <c r="E422" s="22"/>
      <c r="F422" s="3"/>
      <c r="G422" s="3"/>
      <c r="H422" s="3"/>
      <c r="I422" s="2"/>
      <c r="J422" s="223" t="s">
        <v>83</v>
      </c>
      <c r="K422" s="223"/>
      <c r="L422" s="228" t="str">
        <f>IF($L$8="","",$L$8)</f>
        <v/>
      </c>
      <c r="M422" s="229"/>
      <c r="N422" s="134"/>
      <c r="O422" s="134"/>
      <c r="P422" s="57"/>
      <c r="Q422" s="66"/>
    </row>
    <row r="423" spans="1:17" ht="14.25">
      <c r="A423" s="61"/>
      <c r="B423" s="61"/>
      <c r="C423" s="134"/>
      <c r="D423" s="134"/>
      <c r="E423" s="61"/>
      <c r="F423" s="61"/>
      <c r="G423" s="134"/>
      <c r="H423" s="134"/>
      <c r="I423" s="61"/>
      <c r="J423" s="134"/>
      <c r="K423" s="134"/>
      <c r="L423" s="134"/>
      <c r="M423" s="134"/>
      <c r="N423" s="61"/>
      <c r="O423" s="61"/>
      <c r="P423" s="57"/>
      <c r="Q423" s="57"/>
    </row>
    <row r="424" spans="1:17" ht="14.25">
      <c r="A424" s="67"/>
      <c r="B424" s="68"/>
      <c r="C424" s="69" t="s">
        <v>173</v>
      </c>
      <c r="D424" s="209" t="s">
        <v>62</v>
      </c>
      <c r="E424" s="211" t="s">
        <v>63</v>
      </c>
      <c r="F424" s="70"/>
      <c r="G424" s="213" t="s">
        <v>64</v>
      </c>
      <c r="H424" s="214"/>
      <c r="I424" s="214"/>
      <c r="J424" s="214"/>
      <c r="K424" s="215"/>
      <c r="L424" s="136" t="s">
        <v>65</v>
      </c>
      <c r="M424" s="72" t="s">
        <v>66</v>
      </c>
      <c r="N424" s="216"/>
      <c r="O424" s="73" t="s">
        <v>67</v>
      </c>
      <c r="P424" s="208"/>
      <c r="Q424" s="74" t="s">
        <v>68</v>
      </c>
    </row>
    <row r="425" spans="1:17" ht="14.25">
      <c r="A425" s="75"/>
      <c r="B425" s="76"/>
      <c r="C425" s="77" t="s">
        <v>86</v>
      </c>
      <c r="D425" s="210" t="s">
        <v>70</v>
      </c>
      <c r="E425" s="212"/>
      <c r="F425" s="76"/>
      <c r="G425" s="217" t="s">
        <v>87</v>
      </c>
      <c r="H425" s="218"/>
      <c r="I425" s="218"/>
      <c r="J425" s="218"/>
      <c r="K425" s="219"/>
      <c r="L425" s="78" t="s">
        <v>72</v>
      </c>
      <c r="M425" s="79" t="s">
        <v>169</v>
      </c>
      <c r="N425" s="216"/>
      <c r="O425" s="80" t="s">
        <v>73</v>
      </c>
      <c r="P425" s="208"/>
      <c r="Q425" s="81" t="s">
        <v>74</v>
      </c>
    </row>
    <row r="426" spans="1:17" ht="14.25" customHeight="1">
      <c r="A426" s="82">
        <v>1</v>
      </c>
      <c r="B426" s="68"/>
      <c r="C426" s="83"/>
      <c r="D426" s="194"/>
      <c r="E426" s="196"/>
      <c r="F426" s="198"/>
      <c r="G426" s="200"/>
      <c r="H426" s="201"/>
      <c r="I426" s="201"/>
      <c r="J426" s="201"/>
      <c r="K426" s="202"/>
      <c r="L426" s="205"/>
      <c r="M426" s="184">
        <f>IF(AND(L426&gt;0,ISNUMBER(L426)=TRUE),IF(ISNUMBER(O426)=FALSE,0,INDEX((三万円未満,三万円以上),O426+1,1,IF(L426&lt;30000,1,2))),0)</f>
        <v>0</v>
      </c>
      <c r="N426" s="186"/>
      <c r="O426" s="173"/>
      <c r="P426" s="188"/>
      <c r="Q426" s="189"/>
    </row>
    <row r="427" spans="1:17" ht="14.25" customHeight="1">
      <c r="A427" s="84"/>
      <c r="B427" s="76"/>
      <c r="C427" s="85"/>
      <c r="D427" s="195"/>
      <c r="E427" s="197"/>
      <c r="F427" s="199"/>
      <c r="G427" s="203"/>
      <c r="H427" s="203"/>
      <c r="I427" s="203"/>
      <c r="J427" s="203"/>
      <c r="K427" s="204"/>
      <c r="L427" s="206"/>
      <c r="M427" s="207"/>
      <c r="N427" s="187"/>
      <c r="O427" s="174"/>
      <c r="P427" s="188"/>
      <c r="Q427" s="190"/>
    </row>
    <row r="428" spans="1:17" ht="14.25" customHeight="1">
      <c r="A428" s="86">
        <v>2</v>
      </c>
      <c r="B428" s="68"/>
      <c r="C428" s="83"/>
      <c r="D428" s="194"/>
      <c r="E428" s="196"/>
      <c r="F428" s="198"/>
      <c r="G428" s="200"/>
      <c r="H428" s="201"/>
      <c r="I428" s="201"/>
      <c r="J428" s="201"/>
      <c r="K428" s="202"/>
      <c r="L428" s="205"/>
      <c r="M428" s="184">
        <f>IF(AND(L428&gt;0,ISNUMBER(L428)=TRUE),IF(ISNUMBER(O428)=FALSE,0,INDEX((三万円未満,三万円以上),O428+1,1,IF(L428&lt;30000,1,2))),0)</f>
        <v>0</v>
      </c>
      <c r="N428" s="186"/>
      <c r="O428" s="173"/>
      <c r="P428" s="188"/>
      <c r="Q428" s="189"/>
    </row>
    <row r="429" spans="1:17" ht="14.25" customHeight="1">
      <c r="A429" s="87"/>
      <c r="B429" s="88"/>
      <c r="C429" s="85"/>
      <c r="D429" s="195"/>
      <c r="E429" s="197"/>
      <c r="F429" s="199"/>
      <c r="G429" s="203"/>
      <c r="H429" s="203"/>
      <c r="I429" s="203"/>
      <c r="J429" s="203"/>
      <c r="K429" s="204"/>
      <c r="L429" s="206"/>
      <c r="M429" s="207"/>
      <c r="N429" s="187"/>
      <c r="O429" s="174"/>
      <c r="P429" s="188"/>
      <c r="Q429" s="190"/>
    </row>
    <row r="430" spans="1:17" ht="14.25" customHeight="1">
      <c r="A430" s="86">
        <v>3</v>
      </c>
      <c r="B430" s="68"/>
      <c r="C430" s="83"/>
      <c r="D430" s="194"/>
      <c r="E430" s="196"/>
      <c r="F430" s="198"/>
      <c r="G430" s="200"/>
      <c r="H430" s="201"/>
      <c r="I430" s="201"/>
      <c r="J430" s="201"/>
      <c r="K430" s="202"/>
      <c r="L430" s="205"/>
      <c r="M430" s="184">
        <f>IF(AND(L430&gt;0,ISNUMBER(L430)=TRUE),IF(ISNUMBER(O430)=FALSE,0,INDEX((三万円未満,三万円以上),O430+1,1,IF(L430&lt;30000,1,2))),0)</f>
        <v>0</v>
      </c>
      <c r="N430" s="186"/>
      <c r="O430" s="173"/>
      <c r="P430" s="188"/>
      <c r="Q430" s="189"/>
    </row>
    <row r="431" spans="1:17" ht="14.25" customHeight="1">
      <c r="A431" s="87"/>
      <c r="B431" s="76"/>
      <c r="C431" s="85"/>
      <c r="D431" s="195"/>
      <c r="E431" s="197"/>
      <c r="F431" s="199"/>
      <c r="G431" s="203"/>
      <c r="H431" s="203"/>
      <c r="I431" s="203"/>
      <c r="J431" s="203"/>
      <c r="K431" s="204"/>
      <c r="L431" s="206"/>
      <c r="M431" s="207"/>
      <c r="N431" s="187"/>
      <c r="O431" s="174"/>
      <c r="P431" s="188"/>
      <c r="Q431" s="190"/>
    </row>
    <row r="432" spans="1:17" ht="14.25" customHeight="1">
      <c r="A432" s="86">
        <v>4</v>
      </c>
      <c r="B432" s="68"/>
      <c r="C432" s="83"/>
      <c r="D432" s="194"/>
      <c r="E432" s="196"/>
      <c r="F432" s="198"/>
      <c r="G432" s="200"/>
      <c r="H432" s="201"/>
      <c r="I432" s="201"/>
      <c r="J432" s="201"/>
      <c r="K432" s="202"/>
      <c r="L432" s="205"/>
      <c r="M432" s="184">
        <f>IF(AND(L432&gt;0,ISNUMBER(L432)=TRUE),IF(ISNUMBER(O432)=FALSE,0,INDEX((三万円未満,三万円以上),O432+1,1,IF(L432&lt;30000,1,2))),0)</f>
        <v>0</v>
      </c>
      <c r="N432" s="186"/>
      <c r="O432" s="173"/>
      <c r="P432" s="188"/>
      <c r="Q432" s="189"/>
    </row>
    <row r="433" spans="1:17" ht="14.25" customHeight="1">
      <c r="A433" s="87"/>
      <c r="B433" s="88"/>
      <c r="C433" s="85"/>
      <c r="D433" s="195"/>
      <c r="E433" s="197"/>
      <c r="F433" s="199"/>
      <c r="G433" s="203"/>
      <c r="H433" s="203"/>
      <c r="I433" s="203"/>
      <c r="J433" s="203"/>
      <c r="K433" s="204"/>
      <c r="L433" s="206"/>
      <c r="M433" s="207"/>
      <c r="N433" s="187"/>
      <c r="O433" s="174"/>
      <c r="P433" s="188"/>
      <c r="Q433" s="190"/>
    </row>
    <row r="434" spans="1:17" ht="14.25" customHeight="1">
      <c r="A434" s="86">
        <v>5</v>
      </c>
      <c r="B434" s="68"/>
      <c r="C434" s="83"/>
      <c r="D434" s="194"/>
      <c r="E434" s="196"/>
      <c r="F434" s="198"/>
      <c r="G434" s="200"/>
      <c r="H434" s="201"/>
      <c r="I434" s="201"/>
      <c r="J434" s="201"/>
      <c r="K434" s="202"/>
      <c r="L434" s="205"/>
      <c r="M434" s="184">
        <f>IF(AND(L434&gt;0,ISNUMBER(L434)=TRUE),IF(ISNUMBER(O434)=FALSE,0,INDEX((三万円未満,三万円以上),O434+1,1,IF(L434&lt;30000,1,2))),0)</f>
        <v>0</v>
      </c>
      <c r="N434" s="186"/>
      <c r="O434" s="173"/>
      <c r="P434" s="188"/>
      <c r="Q434" s="189"/>
    </row>
    <row r="435" spans="1:17" ht="14.25" customHeight="1">
      <c r="A435" s="87"/>
      <c r="B435" s="76"/>
      <c r="C435" s="85"/>
      <c r="D435" s="195"/>
      <c r="E435" s="197"/>
      <c r="F435" s="199"/>
      <c r="G435" s="203"/>
      <c r="H435" s="203"/>
      <c r="I435" s="203"/>
      <c r="J435" s="203"/>
      <c r="K435" s="204"/>
      <c r="L435" s="206"/>
      <c r="M435" s="207"/>
      <c r="N435" s="187"/>
      <c r="O435" s="174"/>
      <c r="P435" s="188"/>
      <c r="Q435" s="190"/>
    </row>
    <row r="436" spans="1:17" ht="14.25" customHeight="1">
      <c r="A436" s="86">
        <v>6</v>
      </c>
      <c r="B436" s="68"/>
      <c r="C436" s="83"/>
      <c r="D436" s="194"/>
      <c r="E436" s="196"/>
      <c r="F436" s="198"/>
      <c r="G436" s="200"/>
      <c r="H436" s="201"/>
      <c r="I436" s="201"/>
      <c r="J436" s="201"/>
      <c r="K436" s="202"/>
      <c r="L436" s="205"/>
      <c r="M436" s="184">
        <f>IF(AND(L436&gt;0,ISNUMBER(L436)=TRUE),IF(ISNUMBER(O436)=FALSE,0,INDEX((三万円未満,三万円以上),O436+1,1,IF(L436&lt;30000,1,2))),0)</f>
        <v>0</v>
      </c>
      <c r="N436" s="186"/>
      <c r="O436" s="173"/>
      <c r="P436" s="188"/>
      <c r="Q436" s="189"/>
    </row>
    <row r="437" spans="1:17" ht="14.25" customHeight="1">
      <c r="A437" s="87"/>
      <c r="B437" s="88"/>
      <c r="C437" s="85"/>
      <c r="D437" s="195"/>
      <c r="E437" s="197"/>
      <c r="F437" s="199"/>
      <c r="G437" s="203"/>
      <c r="H437" s="203"/>
      <c r="I437" s="203"/>
      <c r="J437" s="203"/>
      <c r="K437" s="204"/>
      <c r="L437" s="206"/>
      <c r="M437" s="207"/>
      <c r="N437" s="187"/>
      <c r="O437" s="174"/>
      <c r="P437" s="188"/>
      <c r="Q437" s="190"/>
    </row>
    <row r="438" spans="1:17" ht="14.25" customHeight="1">
      <c r="A438" s="86">
        <v>7</v>
      </c>
      <c r="B438" s="68"/>
      <c r="C438" s="83"/>
      <c r="D438" s="194"/>
      <c r="E438" s="196"/>
      <c r="F438" s="198"/>
      <c r="G438" s="200"/>
      <c r="H438" s="201"/>
      <c r="I438" s="201"/>
      <c r="J438" s="201"/>
      <c r="K438" s="202"/>
      <c r="L438" s="205"/>
      <c r="M438" s="184">
        <f>IF(AND(L438&gt;0,ISNUMBER(L438)=TRUE),IF(ISNUMBER(O438)=FALSE,0,INDEX((三万円未満,三万円以上),O438+1,1,IF(L438&lt;30000,1,2))),0)</f>
        <v>0</v>
      </c>
      <c r="N438" s="186"/>
      <c r="O438" s="173"/>
      <c r="P438" s="188"/>
      <c r="Q438" s="189"/>
    </row>
    <row r="439" spans="1:17" ht="14.25" customHeight="1">
      <c r="A439" s="87"/>
      <c r="B439" s="76"/>
      <c r="C439" s="85"/>
      <c r="D439" s="195"/>
      <c r="E439" s="197"/>
      <c r="F439" s="199"/>
      <c r="G439" s="203"/>
      <c r="H439" s="203"/>
      <c r="I439" s="203"/>
      <c r="J439" s="203"/>
      <c r="K439" s="204"/>
      <c r="L439" s="206"/>
      <c r="M439" s="207"/>
      <c r="N439" s="187"/>
      <c r="O439" s="174"/>
      <c r="P439" s="188"/>
      <c r="Q439" s="190"/>
    </row>
    <row r="440" spans="1:17" ht="14.25" customHeight="1">
      <c r="A440" s="86">
        <v>8</v>
      </c>
      <c r="B440" s="68"/>
      <c r="C440" s="83"/>
      <c r="D440" s="194"/>
      <c r="E440" s="196"/>
      <c r="F440" s="198"/>
      <c r="G440" s="200"/>
      <c r="H440" s="201"/>
      <c r="I440" s="201"/>
      <c r="J440" s="201"/>
      <c r="K440" s="202"/>
      <c r="L440" s="205"/>
      <c r="M440" s="184">
        <f>IF(AND(L440&gt;0,ISNUMBER(L440)=TRUE),IF(ISNUMBER(O440)=FALSE,0,INDEX((三万円未満,三万円以上),O440+1,1,IF(L440&lt;30000,1,2))),0)</f>
        <v>0</v>
      </c>
      <c r="N440" s="186"/>
      <c r="O440" s="173"/>
      <c r="P440" s="188"/>
      <c r="Q440" s="189"/>
    </row>
    <row r="441" spans="1:17" ht="14.25" customHeight="1">
      <c r="A441" s="87"/>
      <c r="B441" s="88"/>
      <c r="C441" s="85"/>
      <c r="D441" s="195"/>
      <c r="E441" s="197"/>
      <c r="F441" s="199"/>
      <c r="G441" s="203"/>
      <c r="H441" s="203"/>
      <c r="I441" s="203"/>
      <c r="J441" s="203"/>
      <c r="K441" s="204"/>
      <c r="L441" s="206"/>
      <c r="M441" s="207"/>
      <c r="N441" s="187"/>
      <c r="O441" s="174"/>
      <c r="P441" s="188"/>
      <c r="Q441" s="190"/>
    </row>
    <row r="442" spans="1:17" ht="14.25" customHeight="1">
      <c r="A442" s="86">
        <v>9</v>
      </c>
      <c r="B442" s="68"/>
      <c r="C442" s="83"/>
      <c r="D442" s="194"/>
      <c r="E442" s="196"/>
      <c r="F442" s="198"/>
      <c r="G442" s="200"/>
      <c r="H442" s="201"/>
      <c r="I442" s="201"/>
      <c r="J442" s="201"/>
      <c r="K442" s="202"/>
      <c r="L442" s="205"/>
      <c r="M442" s="184">
        <f>IF(AND(L442&gt;0,ISNUMBER(L442)=TRUE),IF(ISNUMBER(O442)=FALSE,0,INDEX((三万円未満,三万円以上),O442+1,1,IF(L442&lt;30000,1,2))),0)</f>
        <v>0</v>
      </c>
      <c r="N442" s="186"/>
      <c r="O442" s="173"/>
      <c r="P442" s="188"/>
      <c r="Q442" s="189"/>
    </row>
    <row r="443" spans="1:17" ht="14.25" customHeight="1">
      <c r="A443" s="87"/>
      <c r="B443" s="76"/>
      <c r="C443" s="85"/>
      <c r="D443" s="195"/>
      <c r="E443" s="197"/>
      <c r="F443" s="199"/>
      <c r="G443" s="203"/>
      <c r="H443" s="203"/>
      <c r="I443" s="203"/>
      <c r="J443" s="203"/>
      <c r="K443" s="204"/>
      <c r="L443" s="206"/>
      <c r="M443" s="207"/>
      <c r="N443" s="187"/>
      <c r="O443" s="174"/>
      <c r="P443" s="188"/>
      <c r="Q443" s="190"/>
    </row>
    <row r="444" spans="1:17" ht="14.25" customHeight="1">
      <c r="A444" s="86">
        <v>10</v>
      </c>
      <c r="B444" s="68"/>
      <c r="C444" s="83"/>
      <c r="D444" s="194"/>
      <c r="E444" s="196"/>
      <c r="F444" s="198"/>
      <c r="G444" s="200"/>
      <c r="H444" s="201"/>
      <c r="I444" s="201"/>
      <c r="J444" s="201"/>
      <c r="K444" s="202"/>
      <c r="L444" s="205"/>
      <c r="M444" s="184">
        <f>IF(AND(L444&gt;0,ISNUMBER(L444)=TRUE),IF(ISNUMBER(O444)=FALSE,0,INDEX((三万円未満,三万円以上),O444+1,1,IF(L444&lt;30000,1,2))),0)</f>
        <v>0</v>
      </c>
      <c r="N444" s="186"/>
      <c r="O444" s="173"/>
      <c r="P444" s="188"/>
      <c r="Q444" s="189"/>
    </row>
    <row r="445" spans="1:17" ht="14.25" customHeight="1">
      <c r="A445" s="87"/>
      <c r="B445" s="88"/>
      <c r="C445" s="85"/>
      <c r="D445" s="195"/>
      <c r="E445" s="197"/>
      <c r="F445" s="199"/>
      <c r="G445" s="203"/>
      <c r="H445" s="203"/>
      <c r="I445" s="203"/>
      <c r="J445" s="203"/>
      <c r="K445" s="204"/>
      <c r="L445" s="206"/>
      <c r="M445" s="207"/>
      <c r="N445" s="187"/>
      <c r="O445" s="174"/>
      <c r="P445" s="188"/>
      <c r="Q445" s="190"/>
    </row>
    <row r="446" spans="1:17" ht="14.25" customHeight="1">
      <c r="A446" s="86">
        <v>11</v>
      </c>
      <c r="B446" s="68"/>
      <c r="C446" s="83"/>
      <c r="D446" s="194"/>
      <c r="E446" s="196"/>
      <c r="F446" s="198"/>
      <c r="G446" s="200"/>
      <c r="H446" s="201"/>
      <c r="I446" s="201"/>
      <c r="J446" s="201"/>
      <c r="K446" s="202"/>
      <c r="L446" s="205"/>
      <c r="M446" s="184">
        <f>IF(AND(L446&gt;0,ISNUMBER(L446)=TRUE),IF(ISNUMBER(O446)=FALSE,0,INDEX((三万円未満,三万円以上),O446+1,1,IF(L446&lt;30000,1,2))),0)</f>
        <v>0</v>
      </c>
      <c r="N446" s="186"/>
      <c r="O446" s="173"/>
      <c r="P446" s="188"/>
      <c r="Q446" s="189"/>
    </row>
    <row r="447" spans="1:17" ht="14.25" customHeight="1">
      <c r="A447" s="87"/>
      <c r="B447" s="76"/>
      <c r="C447" s="85"/>
      <c r="D447" s="195"/>
      <c r="E447" s="197"/>
      <c r="F447" s="199"/>
      <c r="G447" s="203"/>
      <c r="H447" s="203"/>
      <c r="I447" s="203"/>
      <c r="J447" s="203"/>
      <c r="K447" s="204"/>
      <c r="L447" s="206"/>
      <c r="M447" s="207"/>
      <c r="N447" s="187"/>
      <c r="O447" s="174"/>
      <c r="P447" s="188"/>
      <c r="Q447" s="190"/>
    </row>
    <row r="448" spans="1:17" ht="14.25" customHeight="1">
      <c r="A448" s="86">
        <v>12</v>
      </c>
      <c r="B448" s="68"/>
      <c r="C448" s="83"/>
      <c r="D448" s="194"/>
      <c r="E448" s="196"/>
      <c r="F448" s="198"/>
      <c r="G448" s="200"/>
      <c r="H448" s="201"/>
      <c r="I448" s="201"/>
      <c r="J448" s="201"/>
      <c r="K448" s="202"/>
      <c r="L448" s="205"/>
      <c r="M448" s="184">
        <f>IF(AND(L448&gt;0,ISNUMBER(L448)=TRUE),IF(ISNUMBER(O448)=FALSE,0,INDEX((三万円未満,三万円以上),O448+1,1,IF(L448&lt;30000,1,2))),0)</f>
        <v>0</v>
      </c>
      <c r="N448" s="186"/>
      <c r="O448" s="173"/>
      <c r="P448" s="188"/>
      <c r="Q448" s="189"/>
    </row>
    <row r="449" spans="1:17" ht="14.25" customHeight="1">
      <c r="A449" s="87"/>
      <c r="B449" s="88"/>
      <c r="C449" s="85"/>
      <c r="D449" s="195"/>
      <c r="E449" s="197"/>
      <c r="F449" s="199"/>
      <c r="G449" s="203"/>
      <c r="H449" s="203"/>
      <c r="I449" s="203"/>
      <c r="J449" s="203"/>
      <c r="K449" s="204"/>
      <c r="L449" s="206"/>
      <c r="M449" s="207"/>
      <c r="N449" s="187"/>
      <c r="O449" s="174"/>
      <c r="P449" s="188"/>
      <c r="Q449" s="190"/>
    </row>
    <row r="450" spans="1:17" ht="14.25" customHeight="1">
      <c r="A450" s="86">
        <v>13</v>
      </c>
      <c r="B450" s="68"/>
      <c r="C450" s="83"/>
      <c r="D450" s="194"/>
      <c r="E450" s="196"/>
      <c r="F450" s="198"/>
      <c r="G450" s="200"/>
      <c r="H450" s="201"/>
      <c r="I450" s="201"/>
      <c r="J450" s="201"/>
      <c r="K450" s="202"/>
      <c r="L450" s="205"/>
      <c r="M450" s="184">
        <f>IF(AND(L450&gt;0,ISNUMBER(L450)=TRUE),IF(ISNUMBER(O450)=FALSE,0,INDEX((三万円未満,三万円以上),O450+1,1,IF(L450&lt;30000,1,2))),0)</f>
        <v>0</v>
      </c>
      <c r="N450" s="186"/>
      <c r="O450" s="173"/>
      <c r="P450" s="188"/>
      <c r="Q450" s="189"/>
    </row>
    <row r="451" spans="1:17" ht="14.25" customHeight="1">
      <c r="A451" s="87"/>
      <c r="B451" s="76"/>
      <c r="C451" s="85"/>
      <c r="D451" s="195"/>
      <c r="E451" s="197"/>
      <c r="F451" s="199"/>
      <c r="G451" s="203"/>
      <c r="H451" s="203"/>
      <c r="I451" s="203"/>
      <c r="J451" s="203"/>
      <c r="K451" s="204"/>
      <c r="L451" s="206"/>
      <c r="M451" s="207"/>
      <c r="N451" s="187"/>
      <c r="O451" s="174"/>
      <c r="P451" s="188"/>
      <c r="Q451" s="190"/>
    </row>
    <row r="452" spans="1:17" ht="14.25" customHeight="1">
      <c r="A452" s="86">
        <v>14</v>
      </c>
      <c r="B452" s="68"/>
      <c r="C452" s="83"/>
      <c r="D452" s="194"/>
      <c r="E452" s="196"/>
      <c r="F452" s="198"/>
      <c r="G452" s="200"/>
      <c r="H452" s="201"/>
      <c r="I452" s="201"/>
      <c r="J452" s="201"/>
      <c r="K452" s="202"/>
      <c r="L452" s="205"/>
      <c r="M452" s="184">
        <f>IF(AND(L452&gt;0,ISNUMBER(L452)=TRUE),IF(ISNUMBER(O452)=FALSE,0,INDEX((三万円未満,三万円以上),O452+1,1,IF(L452&lt;30000,1,2))),0)</f>
        <v>0</v>
      </c>
      <c r="N452" s="186"/>
      <c r="O452" s="173"/>
      <c r="P452" s="188"/>
      <c r="Q452" s="189"/>
    </row>
    <row r="453" spans="1:17" ht="14.25" customHeight="1">
      <c r="A453" s="87"/>
      <c r="B453" s="88"/>
      <c r="C453" s="85"/>
      <c r="D453" s="195"/>
      <c r="E453" s="197"/>
      <c r="F453" s="199"/>
      <c r="G453" s="203"/>
      <c r="H453" s="203"/>
      <c r="I453" s="203"/>
      <c r="J453" s="203"/>
      <c r="K453" s="204"/>
      <c r="L453" s="206"/>
      <c r="M453" s="207"/>
      <c r="N453" s="187"/>
      <c r="O453" s="174"/>
      <c r="P453" s="188"/>
      <c r="Q453" s="190"/>
    </row>
    <row r="454" spans="1:17" ht="14.25" customHeight="1">
      <c r="A454" s="86">
        <v>15</v>
      </c>
      <c r="B454" s="68"/>
      <c r="C454" s="83"/>
      <c r="D454" s="194"/>
      <c r="E454" s="196"/>
      <c r="F454" s="198"/>
      <c r="G454" s="200"/>
      <c r="H454" s="201"/>
      <c r="I454" s="201"/>
      <c r="J454" s="201"/>
      <c r="K454" s="202"/>
      <c r="L454" s="205"/>
      <c r="M454" s="184">
        <f>IF(AND(L454&gt;0,ISNUMBER(L454)=TRUE),IF(ISNUMBER(O454)=FALSE,0,INDEX((三万円未満,三万円以上),O454+1,1,IF(L454&lt;30000,1,2))),0)</f>
        <v>0</v>
      </c>
      <c r="N454" s="186"/>
      <c r="O454" s="173"/>
      <c r="P454" s="188"/>
      <c r="Q454" s="189"/>
    </row>
    <row r="455" spans="1:17" ht="14.25" customHeight="1">
      <c r="A455" s="75"/>
      <c r="B455" s="76"/>
      <c r="C455" s="85"/>
      <c r="D455" s="195"/>
      <c r="E455" s="197"/>
      <c r="F455" s="199"/>
      <c r="G455" s="203"/>
      <c r="H455" s="203"/>
      <c r="I455" s="203"/>
      <c r="J455" s="203"/>
      <c r="K455" s="204"/>
      <c r="L455" s="206"/>
      <c r="M455" s="207"/>
      <c r="N455" s="187"/>
      <c r="O455" s="174"/>
      <c r="P455" s="188"/>
      <c r="Q455" s="190"/>
    </row>
    <row r="456" spans="1:17" ht="14.25">
      <c r="A456" s="175" t="s">
        <v>62</v>
      </c>
      <c r="B456" s="175"/>
      <c r="C456" s="91" t="s">
        <v>77</v>
      </c>
      <c r="D456" s="135" t="s">
        <v>78</v>
      </c>
      <c r="E456" s="101"/>
      <c r="F456" s="36"/>
      <c r="G456" s="137"/>
      <c r="H456" s="176">
        <f>COUNTIF(L426:L455,"&gt;=1")</f>
        <v>0</v>
      </c>
      <c r="I456" s="178" t="s">
        <v>75</v>
      </c>
      <c r="J456" s="180" t="s">
        <v>76</v>
      </c>
      <c r="K456" s="181"/>
      <c r="L456" s="192">
        <f>SUM(L426:L455)</f>
        <v>0</v>
      </c>
      <c r="M456" s="192">
        <f>SUM(M426:M455)</f>
        <v>0</v>
      </c>
      <c r="N456" s="29"/>
      <c r="O456" s="22"/>
      <c r="P456" s="140"/>
      <c r="Q456" s="140"/>
    </row>
    <row r="457" spans="1:17" ht="14.25" customHeight="1">
      <c r="A457" s="175"/>
      <c r="B457" s="175"/>
      <c r="C457" s="91" t="s">
        <v>79</v>
      </c>
      <c r="D457" s="135" t="s">
        <v>80</v>
      </c>
      <c r="E457" s="94"/>
      <c r="F457" s="22"/>
      <c r="G457" s="93"/>
      <c r="H457" s="191"/>
      <c r="I457" s="179"/>
      <c r="J457" s="182"/>
      <c r="K457" s="183"/>
      <c r="L457" s="193"/>
      <c r="M457" s="193"/>
      <c r="N457" s="29"/>
      <c r="O457" s="22"/>
      <c r="P457" s="57"/>
      <c r="Q457" s="57"/>
    </row>
    <row r="458" spans="1:17" ht="14.25">
      <c r="A458" s="175"/>
      <c r="B458" s="175"/>
      <c r="C458" s="91" t="s">
        <v>165</v>
      </c>
      <c r="D458" s="135" t="s">
        <v>167</v>
      </c>
      <c r="E458" s="96"/>
      <c r="F458" s="22"/>
      <c r="G458" s="95"/>
      <c r="H458" s="176">
        <f>H412+H456</f>
        <v>0</v>
      </c>
      <c r="I458" s="178" t="s">
        <v>75</v>
      </c>
      <c r="J458" s="180" t="s">
        <v>81</v>
      </c>
      <c r="K458" s="181"/>
      <c r="L458" s="184">
        <f>L456+L412</f>
        <v>0</v>
      </c>
      <c r="M458" s="184">
        <f>M456+M412</f>
        <v>0</v>
      </c>
      <c r="N458" s="29"/>
      <c r="O458" s="22"/>
      <c r="P458" s="57"/>
      <c r="Q458" s="57"/>
    </row>
    <row r="459" spans="1:17" ht="14.25">
      <c r="A459" s="175"/>
      <c r="B459" s="175"/>
      <c r="C459" s="91" t="s">
        <v>166</v>
      </c>
      <c r="D459" s="135" t="s">
        <v>168</v>
      </c>
      <c r="E459" s="96"/>
      <c r="F459" s="22"/>
      <c r="G459" s="97"/>
      <c r="H459" s="177"/>
      <c r="I459" s="179"/>
      <c r="J459" s="182"/>
      <c r="K459" s="183"/>
      <c r="L459" s="185"/>
      <c r="M459" s="185"/>
      <c r="N459" s="29"/>
      <c r="O459" s="22"/>
      <c r="P459" s="57"/>
      <c r="Q459" s="57"/>
    </row>
    <row r="461" spans="1:17" ht="21">
      <c r="A461" s="3"/>
      <c r="B461" s="3"/>
      <c r="C461" s="3"/>
      <c r="D461" s="3"/>
      <c r="E461" s="230" t="s">
        <v>141</v>
      </c>
      <c r="F461" s="231"/>
      <c r="G461" s="231"/>
      <c r="H461" s="231"/>
      <c r="I461" s="231"/>
      <c r="J461" s="98"/>
      <c r="K461" s="99"/>
      <c r="L461" s="139"/>
      <c r="M461" s="52" t="s">
        <v>183</v>
      </c>
      <c r="N461" s="3"/>
      <c r="O461" s="3"/>
      <c r="P461" s="53"/>
      <c r="Q461" s="53"/>
    </row>
    <row r="462" spans="1:17" ht="14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53"/>
      <c r="Q462" s="53"/>
    </row>
    <row r="463" spans="1:17" ht="21">
      <c r="A463" s="2"/>
      <c r="B463" s="2"/>
      <c r="C463" s="2"/>
      <c r="D463" s="2"/>
      <c r="E463" s="54"/>
      <c r="F463" s="54"/>
      <c r="G463" s="54"/>
      <c r="H463" s="54"/>
      <c r="I463" s="55"/>
      <c r="J463" s="56"/>
      <c r="K463" s="50" t="s">
        <v>55</v>
      </c>
      <c r="L463" s="232">
        <f>$L$3</f>
        <v>43831</v>
      </c>
      <c r="M463" s="233"/>
      <c r="N463" s="134"/>
      <c r="O463" s="134"/>
      <c r="P463" s="57"/>
      <c r="Q463" s="234" t="s">
        <v>56</v>
      </c>
    </row>
    <row r="464" spans="1:17" ht="15">
      <c r="A464" s="2"/>
      <c r="B464" s="2"/>
      <c r="C464" s="2" t="s">
        <v>124</v>
      </c>
      <c r="D464" s="2"/>
      <c r="E464" s="2"/>
      <c r="F464" s="3"/>
      <c r="G464" s="3"/>
      <c r="H464" s="3"/>
      <c r="I464" s="55"/>
      <c r="J464" s="238" t="s">
        <v>174</v>
      </c>
      <c r="K464" s="238"/>
      <c r="L464" s="243" t="str">
        <f>IF($L$4="","",$L$4)</f>
        <v/>
      </c>
      <c r="M464" s="244"/>
      <c r="N464" s="61"/>
      <c r="O464" s="61"/>
      <c r="P464" s="57"/>
      <c r="Q464" s="235"/>
    </row>
    <row r="465" spans="1:17" ht="15">
      <c r="A465" s="2"/>
      <c r="B465" s="237" t="str">
        <f>IF($B$5=0,"",$B$5)</f>
        <v/>
      </c>
      <c r="C465" s="237"/>
      <c r="D465" s="237"/>
      <c r="E465" s="22" t="s">
        <v>177</v>
      </c>
      <c r="F465" s="3"/>
      <c r="G465" s="3"/>
      <c r="H465" s="3"/>
      <c r="I465" s="55"/>
      <c r="J465" s="238" t="s">
        <v>176</v>
      </c>
      <c r="K465" s="238"/>
      <c r="L465" s="242" t="str">
        <f>IF($L$5="","",$L$5)</f>
        <v/>
      </c>
      <c r="M465" s="225"/>
      <c r="N465" s="134"/>
      <c r="O465" s="134"/>
      <c r="P465" s="57"/>
      <c r="Q465" s="235"/>
    </row>
    <row r="466" spans="1:17" ht="15">
      <c r="A466" s="2"/>
      <c r="B466" s="2"/>
      <c r="C466" s="138"/>
      <c r="D466" s="22"/>
      <c r="E466" s="22"/>
      <c r="F466" s="239" t="s">
        <v>57</v>
      </c>
      <c r="G466" s="240"/>
      <c r="H466" s="241"/>
      <c r="I466" s="55"/>
      <c r="J466" s="223" t="s">
        <v>58</v>
      </c>
      <c r="K466" s="223"/>
      <c r="L466" s="242" t="str">
        <f>IF($L$6="","",$L$6)</f>
        <v/>
      </c>
      <c r="M466" s="225"/>
      <c r="N466" s="134"/>
      <c r="O466" s="134"/>
      <c r="P466" s="57"/>
      <c r="Q466" s="236"/>
    </row>
    <row r="467" spans="1:17" ht="14.25">
      <c r="A467" s="22"/>
      <c r="B467" s="22"/>
      <c r="C467" s="101" t="s">
        <v>59</v>
      </c>
      <c r="D467" s="1"/>
      <c r="E467" s="22"/>
      <c r="F467" s="220" t="str">
        <f>IF($F$7=4,"4シヨウヨ",IF($F$7=3,"3キウヨ",IF($F$7=2,"2サキフリ","1フリコミ")))</f>
        <v>1フリコミ</v>
      </c>
      <c r="G467" s="221"/>
      <c r="H467" s="222"/>
      <c r="I467" s="2"/>
      <c r="J467" s="223" t="s">
        <v>60</v>
      </c>
      <c r="K467" s="223"/>
      <c r="L467" s="224" t="str">
        <f>IF($L$7="","",$L$7)</f>
        <v/>
      </c>
      <c r="M467" s="225"/>
      <c r="N467" s="134"/>
      <c r="O467" s="134"/>
      <c r="P467" s="57"/>
      <c r="Q467" s="65"/>
    </row>
    <row r="468" spans="1:17" ht="14.25">
      <c r="A468" s="2"/>
      <c r="B468" s="103"/>
      <c r="C468" s="226">
        <f>IF($B$8="","平成　　年　　月　　日",$B$8)</f>
        <v>43831</v>
      </c>
      <c r="D468" s="227"/>
      <c r="E468" s="22"/>
      <c r="F468" s="3"/>
      <c r="G468" s="3"/>
      <c r="H468" s="3"/>
      <c r="I468" s="2"/>
      <c r="J468" s="223" t="s">
        <v>83</v>
      </c>
      <c r="K468" s="223"/>
      <c r="L468" s="228" t="str">
        <f>IF($L$8="","",$L$8)</f>
        <v/>
      </c>
      <c r="M468" s="229"/>
      <c r="N468" s="134"/>
      <c r="O468" s="134"/>
      <c r="P468" s="57"/>
      <c r="Q468" s="66"/>
    </row>
    <row r="469" spans="1:17" ht="14.25">
      <c r="A469" s="61"/>
      <c r="B469" s="61"/>
      <c r="C469" s="134"/>
      <c r="D469" s="134"/>
      <c r="E469" s="61"/>
      <c r="F469" s="61"/>
      <c r="G469" s="134"/>
      <c r="H469" s="134"/>
      <c r="I469" s="61"/>
      <c r="J469" s="134"/>
      <c r="K469" s="134"/>
      <c r="L469" s="134"/>
      <c r="M469" s="134"/>
      <c r="N469" s="61"/>
      <c r="O469" s="61"/>
      <c r="P469" s="57"/>
      <c r="Q469" s="57"/>
    </row>
    <row r="470" spans="1:17" ht="14.25">
      <c r="A470" s="67"/>
      <c r="B470" s="68"/>
      <c r="C470" s="69" t="s">
        <v>173</v>
      </c>
      <c r="D470" s="209" t="s">
        <v>62</v>
      </c>
      <c r="E470" s="211" t="s">
        <v>63</v>
      </c>
      <c r="F470" s="70"/>
      <c r="G470" s="213" t="s">
        <v>64</v>
      </c>
      <c r="H470" s="214"/>
      <c r="I470" s="214"/>
      <c r="J470" s="214"/>
      <c r="K470" s="215"/>
      <c r="L470" s="136" t="s">
        <v>65</v>
      </c>
      <c r="M470" s="72" t="s">
        <v>66</v>
      </c>
      <c r="N470" s="216"/>
      <c r="O470" s="73" t="s">
        <v>67</v>
      </c>
      <c r="P470" s="208"/>
      <c r="Q470" s="74" t="s">
        <v>68</v>
      </c>
    </row>
    <row r="471" spans="1:17" ht="14.25">
      <c r="A471" s="75"/>
      <c r="B471" s="76"/>
      <c r="C471" s="77" t="s">
        <v>86</v>
      </c>
      <c r="D471" s="210" t="s">
        <v>70</v>
      </c>
      <c r="E471" s="212"/>
      <c r="F471" s="76"/>
      <c r="G471" s="217" t="s">
        <v>87</v>
      </c>
      <c r="H471" s="218"/>
      <c r="I471" s="218"/>
      <c r="J471" s="218"/>
      <c r="K471" s="219"/>
      <c r="L471" s="78" t="s">
        <v>72</v>
      </c>
      <c r="M471" s="79" t="s">
        <v>169</v>
      </c>
      <c r="N471" s="216"/>
      <c r="O471" s="80" t="s">
        <v>73</v>
      </c>
      <c r="P471" s="208"/>
      <c r="Q471" s="81" t="s">
        <v>74</v>
      </c>
    </row>
    <row r="472" spans="1:17" ht="14.25" customHeight="1">
      <c r="A472" s="82">
        <v>1</v>
      </c>
      <c r="B472" s="68"/>
      <c r="C472" s="83"/>
      <c r="D472" s="194"/>
      <c r="E472" s="196"/>
      <c r="F472" s="198"/>
      <c r="G472" s="200"/>
      <c r="H472" s="201"/>
      <c r="I472" s="201"/>
      <c r="J472" s="201"/>
      <c r="K472" s="202"/>
      <c r="L472" s="205"/>
      <c r="M472" s="184">
        <f>IF(AND(L472&gt;0,ISNUMBER(L472)=TRUE),IF(ISNUMBER(O472)=FALSE,0,INDEX((三万円未満,三万円以上),O472+1,1,IF(L472&lt;30000,1,2))),0)</f>
        <v>0</v>
      </c>
      <c r="N472" s="186"/>
      <c r="O472" s="173"/>
      <c r="P472" s="188"/>
      <c r="Q472" s="189"/>
    </row>
    <row r="473" spans="1:17" ht="14.25" customHeight="1">
      <c r="A473" s="84"/>
      <c r="B473" s="76"/>
      <c r="C473" s="85"/>
      <c r="D473" s="195"/>
      <c r="E473" s="197"/>
      <c r="F473" s="199"/>
      <c r="G473" s="203"/>
      <c r="H473" s="203"/>
      <c r="I473" s="203"/>
      <c r="J473" s="203"/>
      <c r="K473" s="204"/>
      <c r="L473" s="206"/>
      <c r="M473" s="207"/>
      <c r="N473" s="187"/>
      <c r="O473" s="174"/>
      <c r="P473" s="188"/>
      <c r="Q473" s="190"/>
    </row>
    <row r="474" spans="1:17" ht="14.25" customHeight="1">
      <c r="A474" s="86">
        <v>2</v>
      </c>
      <c r="B474" s="68"/>
      <c r="C474" s="83"/>
      <c r="D474" s="194"/>
      <c r="E474" s="196"/>
      <c r="F474" s="198"/>
      <c r="G474" s="200"/>
      <c r="H474" s="201"/>
      <c r="I474" s="201"/>
      <c r="J474" s="201"/>
      <c r="K474" s="202"/>
      <c r="L474" s="205"/>
      <c r="M474" s="184">
        <f>IF(AND(L474&gt;0,ISNUMBER(L474)=TRUE),IF(ISNUMBER(O474)=FALSE,0,INDEX((三万円未満,三万円以上),O474+1,1,IF(L474&lt;30000,1,2))),0)</f>
        <v>0</v>
      </c>
      <c r="N474" s="186"/>
      <c r="O474" s="173"/>
      <c r="P474" s="188"/>
      <c r="Q474" s="189"/>
    </row>
    <row r="475" spans="1:17" ht="14.25" customHeight="1">
      <c r="A475" s="87"/>
      <c r="B475" s="88"/>
      <c r="C475" s="85"/>
      <c r="D475" s="195"/>
      <c r="E475" s="197"/>
      <c r="F475" s="199"/>
      <c r="G475" s="203"/>
      <c r="H475" s="203"/>
      <c r="I475" s="203"/>
      <c r="J475" s="203"/>
      <c r="K475" s="204"/>
      <c r="L475" s="206"/>
      <c r="M475" s="207"/>
      <c r="N475" s="187"/>
      <c r="O475" s="174"/>
      <c r="P475" s="188"/>
      <c r="Q475" s="190"/>
    </row>
    <row r="476" spans="1:17" ht="14.25" customHeight="1">
      <c r="A476" s="86">
        <v>3</v>
      </c>
      <c r="B476" s="68"/>
      <c r="C476" s="83"/>
      <c r="D476" s="194"/>
      <c r="E476" s="196"/>
      <c r="F476" s="198"/>
      <c r="G476" s="200"/>
      <c r="H476" s="201"/>
      <c r="I476" s="201"/>
      <c r="J476" s="201"/>
      <c r="K476" s="202"/>
      <c r="L476" s="205"/>
      <c r="M476" s="184">
        <f>IF(AND(L476&gt;0,ISNUMBER(L476)=TRUE),IF(ISNUMBER(O476)=FALSE,0,INDEX((三万円未満,三万円以上),O476+1,1,IF(L476&lt;30000,1,2))),0)</f>
        <v>0</v>
      </c>
      <c r="N476" s="186"/>
      <c r="O476" s="173"/>
      <c r="P476" s="188"/>
      <c r="Q476" s="189"/>
    </row>
    <row r="477" spans="1:17" ht="14.25" customHeight="1">
      <c r="A477" s="87"/>
      <c r="B477" s="76"/>
      <c r="C477" s="85"/>
      <c r="D477" s="195"/>
      <c r="E477" s="197"/>
      <c r="F477" s="199"/>
      <c r="G477" s="203"/>
      <c r="H477" s="203"/>
      <c r="I477" s="203"/>
      <c r="J477" s="203"/>
      <c r="K477" s="204"/>
      <c r="L477" s="206"/>
      <c r="M477" s="207"/>
      <c r="N477" s="187"/>
      <c r="O477" s="174"/>
      <c r="P477" s="188"/>
      <c r="Q477" s="190"/>
    </row>
    <row r="478" spans="1:17" ht="14.25" customHeight="1">
      <c r="A478" s="86">
        <v>4</v>
      </c>
      <c r="B478" s="68"/>
      <c r="C478" s="83"/>
      <c r="D478" s="194"/>
      <c r="E478" s="196"/>
      <c r="F478" s="198"/>
      <c r="G478" s="200"/>
      <c r="H478" s="201"/>
      <c r="I478" s="201"/>
      <c r="J478" s="201"/>
      <c r="K478" s="202"/>
      <c r="L478" s="205"/>
      <c r="M478" s="184">
        <f>IF(AND(L478&gt;0,ISNUMBER(L478)=TRUE),IF(ISNUMBER(O478)=FALSE,0,INDEX((三万円未満,三万円以上),O478+1,1,IF(L478&lt;30000,1,2))),0)</f>
        <v>0</v>
      </c>
      <c r="N478" s="186"/>
      <c r="O478" s="173"/>
      <c r="P478" s="188"/>
      <c r="Q478" s="189"/>
    </row>
    <row r="479" spans="1:17" ht="14.25" customHeight="1">
      <c r="A479" s="87"/>
      <c r="B479" s="88"/>
      <c r="C479" s="85"/>
      <c r="D479" s="195"/>
      <c r="E479" s="197"/>
      <c r="F479" s="199"/>
      <c r="G479" s="203"/>
      <c r="H479" s="203"/>
      <c r="I479" s="203"/>
      <c r="J479" s="203"/>
      <c r="K479" s="204"/>
      <c r="L479" s="206"/>
      <c r="M479" s="207"/>
      <c r="N479" s="187"/>
      <c r="O479" s="174"/>
      <c r="P479" s="188"/>
      <c r="Q479" s="190"/>
    </row>
    <row r="480" spans="1:17" ht="14.25" customHeight="1">
      <c r="A480" s="86">
        <v>5</v>
      </c>
      <c r="B480" s="68"/>
      <c r="C480" s="83"/>
      <c r="D480" s="194"/>
      <c r="E480" s="196"/>
      <c r="F480" s="198"/>
      <c r="G480" s="200"/>
      <c r="H480" s="201"/>
      <c r="I480" s="201"/>
      <c r="J480" s="201"/>
      <c r="K480" s="202"/>
      <c r="L480" s="205"/>
      <c r="M480" s="184">
        <f>IF(AND(L480&gt;0,ISNUMBER(L480)=TRUE),IF(ISNUMBER(O480)=FALSE,0,INDEX((三万円未満,三万円以上),O480+1,1,IF(L480&lt;30000,1,2))),0)</f>
        <v>0</v>
      </c>
      <c r="N480" s="186"/>
      <c r="O480" s="173"/>
      <c r="P480" s="188"/>
      <c r="Q480" s="189"/>
    </row>
    <row r="481" spans="1:17" ht="14.25" customHeight="1">
      <c r="A481" s="87"/>
      <c r="B481" s="76"/>
      <c r="C481" s="85"/>
      <c r="D481" s="195"/>
      <c r="E481" s="197"/>
      <c r="F481" s="199"/>
      <c r="G481" s="203"/>
      <c r="H481" s="203"/>
      <c r="I481" s="203"/>
      <c r="J481" s="203"/>
      <c r="K481" s="204"/>
      <c r="L481" s="206"/>
      <c r="M481" s="207"/>
      <c r="N481" s="187"/>
      <c r="O481" s="174"/>
      <c r="P481" s="188"/>
      <c r="Q481" s="190"/>
    </row>
    <row r="482" spans="1:17" ht="14.25" customHeight="1">
      <c r="A482" s="86">
        <v>6</v>
      </c>
      <c r="B482" s="68"/>
      <c r="C482" s="83"/>
      <c r="D482" s="194"/>
      <c r="E482" s="196"/>
      <c r="F482" s="198"/>
      <c r="G482" s="200"/>
      <c r="H482" s="201"/>
      <c r="I482" s="201"/>
      <c r="J482" s="201"/>
      <c r="K482" s="202"/>
      <c r="L482" s="205"/>
      <c r="M482" s="184">
        <f>IF(AND(L482&gt;0,ISNUMBER(L482)=TRUE),IF(ISNUMBER(O482)=FALSE,0,INDEX((三万円未満,三万円以上),O482+1,1,IF(L482&lt;30000,1,2))),0)</f>
        <v>0</v>
      </c>
      <c r="N482" s="186"/>
      <c r="O482" s="173"/>
      <c r="P482" s="188"/>
      <c r="Q482" s="189"/>
    </row>
    <row r="483" spans="1:17" ht="14.25" customHeight="1">
      <c r="A483" s="87"/>
      <c r="B483" s="88"/>
      <c r="C483" s="85"/>
      <c r="D483" s="195"/>
      <c r="E483" s="197"/>
      <c r="F483" s="199"/>
      <c r="G483" s="203"/>
      <c r="H483" s="203"/>
      <c r="I483" s="203"/>
      <c r="J483" s="203"/>
      <c r="K483" s="204"/>
      <c r="L483" s="206"/>
      <c r="M483" s="207"/>
      <c r="N483" s="187"/>
      <c r="O483" s="174"/>
      <c r="P483" s="188"/>
      <c r="Q483" s="190"/>
    </row>
    <row r="484" spans="1:17" ht="14.25" customHeight="1">
      <c r="A484" s="86">
        <v>7</v>
      </c>
      <c r="B484" s="68"/>
      <c r="C484" s="83"/>
      <c r="D484" s="194"/>
      <c r="E484" s="196"/>
      <c r="F484" s="198"/>
      <c r="G484" s="200"/>
      <c r="H484" s="201"/>
      <c r="I484" s="201"/>
      <c r="J484" s="201"/>
      <c r="K484" s="202"/>
      <c r="L484" s="205"/>
      <c r="M484" s="184">
        <f>IF(AND(L484&gt;0,ISNUMBER(L484)=TRUE),IF(ISNUMBER(O484)=FALSE,0,INDEX((三万円未満,三万円以上),O484+1,1,IF(L484&lt;30000,1,2))),0)</f>
        <v>0</v>
      </c>
      <c r="N484" s="186"/>
      <c r="O484" s="173"/>
      <c r="P484" s="188"/>
      <c r="Q484" s="189"/>
    </row>
    <row r="485" spans="1:17" ht="14.25" customHeight="1">
      <c r="A485" s="87"/>
      <c r="B485" s="76"/>
      <c r="C485" s="85"/>
      <c r="D485" s="195"/>
      <c r="E485" s="197"/>
      <c r="F485" s="199"/>
      <c r="G485" s="203"/>
      <c r="H485" s="203"/>
      <c r="I485" s="203"/>
      <c r="J485" s="203"/>
      <c r="K485" s="204"/>
      <c r="L485" s="206"/>
      <c r="M485" s="207"/>
      <c r="N485" s="187"/>
      <c r="O485" s="174"/>
      <c r="P485" s="188"/>
      <c r="Q485" s="190"/>
    </row>
    <row r="486" spans="1:17" ht="14.25" customHeight="1">
      <c r="A486" s="86">
        <v>8</v>
      </c>
      <c r="B486" s="68"/>
      <c r="C486" s="83"/>
      <c r="D486" s="194"/>
      <c r="E486" s="196"/>
      <c r="F486" s="198"/>
      <c r="G486" s="200"/>
      <c r="H486" s="201"/>
      <c r="I486" s="201"/>
      <c r="J486" s="201"/>
      <c r="K486" s="202"/>
      <c r="L486" s="205"/>
      <c r="M486" s="184">
        <f>IF(AND(L486&gt;0,ISNUMBER(L486)=TRUE),IF(ISNUMBER(O486)=FALSE,0,INDEX((三万円未満,三万円以上),O486+1,1,IF(L486&lt;30000,1,2))),0)</f>
        <v>0</v>
      </c>
      <c r="N486" s="186"/>
      <c r="O486" s="173"/>
      <c r="P486" s="188"/>
      <c r="Q486" s="189"/>
    </row>
    <row r="487" spans="1:17" ht="14.25" customHeight="1">
      <c r="A487" s="87"/>
      <c r="B487" s="88"/>
      <c r="C487" s="85"/>
      <c r="D487" s="195"/>
      <c r="E487" s="197"/>
      <c r="F487" s="199"/>
      <c r="G487" s="203"/>
      <c r="H487" s="203"/>
      <c r="I487" s="203"/>
      <c r="J487" s="203"/>
      <c r="K487" s="204"/>
      <c r="L487" s="206"/>
      <c r="M487" s="207"/>
      <c r="N487" s="187"/>
      <c r="O487" s="174"/>
      <c r="P487" s="188"/>
      <c r="Q487" s="190"/>
    </row>
    <row r="488" spans="1:17" ht="14.25" customHeight="1">
      <c r="A488" s="86">
        <v>9</v>
      </c>
      <c r="B488" s="68"/>
      <c r="C488" s="83"/>
      <c r="D488" s="194"/>
      <c r="E488" s="196"/>
      <c r="F488" s="198"/>
      <c r="G488" s="200"/>
      <c r="H488" s="201"/>
      <c r="I488" s="201"/>
      <c r="J488" s="201"/>
      <c r="K488" s="202"/>
      <c r="L488" s="205"/>
      <c r="M488" s="184">
        <f>IF(AND(L488&gt;0,ISNUMBER(L488)=TRUE),IF(ISNUMBER(O488)=FALSE,0,INDEX((三万円未満,三万円以上),O488+1,1,IF(L488&lt;30000,1,2))),0)</f>
        <v>0</v>
      </c>
      <c r="N488" s="186"/>
      <c r="O488" s="173"/>
      <c r="P488" s="188"/>
      <c r="Q488" s="189"/>
    </row>
    <row r="489" spans="1:17" ht="14.25" customHeight="1">
      <c r="A489" s="87"/>
      <c r="B489" s="76"/>
      <c r="C489" s="85"/>
      <c r="D489" s="195"/>
      <c r="E489" s="197"/>
      <c r="F489" s="199"/>
      <c r="G489" s="203"/>
      <c r="H489" s="203"/>
      <c r="I489" s="203"/>
      <c r="J489" s="203"/>
      <c r="K489" s="204"/>
      <c r="L489" s="206"/>
      <c r="M489" s="207"/>
      <c r="N489" s="187"/>
      <c r="O489" s="174"/>
      <c r="P489" s="188"/>
      <c r="Q489" s="190"/>
    </row>
    <row r="490" spans="1:17" ht="14.25" customHeight="1">
      <c r="A490" s="86">
        <v>10</v>
      </c>
      <c r="B490" s="68"/>
      <c r="C490" s="83"/>
      <c r="D490" s="194"/>
      <c r="E490" s="196"/>
      <c r="F490" s="198"/>
      <c r="G490" s="200"/>
      <c r="H490" s="201"/>
      <c r="I490" s="201"/>
      <c r="J490" s="201"/>
      <c r="K490" s="202"/>
      <c r="L490" s="205"/>
      <c r="M490" s="184">
        <f>IF(AND(L490&gt;0,ISNUMBER(L490)=TRUE),IF(ISNUMBER(O490)=FALSE,0,INDEX((三万円未満,三万円以上),O490+1,1,IF(L490&lt;30000,1,2))),0)</f>
        <v>0</v>
      </c>
      <c r="N490" s="186"/>
      <c r="O490" s="173"/>
      <c r="P490" s="188"/>
      <c r="Q490" s="189"/>
    </row>
    <row r="491" spans="1:17" ht="14.25" customHeight="1">
      <c r="A491" s="87"/>
      <c r="B491" s="88"/>
      <c r="C491" s="85"/>
      <c r="D491" s="195"/>
      <c r="E491" s="197"/>
      <c r="F491" s="199"/>
      <c r="G491" s="203"/>
      <c r="H491" s="203"/>
      <c r="I491" s="203"/>
      <c r="J491" s="203"/>
      <c r="K491" s="204"/>
      <c r="L491" s="206"/>
      <c r="M491" s="207"/>
      <c r="N491" s="187"/>
      <c r="O491" s="174"/>
      <c r="P491" s="188"/>
      <c r="Q491" s="190"/>
    </row>
    <row r="492" spans="1:17" ht="14.25" customHeight="1">
      <c r="A492" s="86">
        <v>11</v>
      </c>
      <c r="B492" s="68"/>
      <c r="C492" s="83"/>
      <c r="D492" s="194"/>
      <c r="E492" s="196"/>
      <c r="F492" s="198"/>
      <c r="G492" s="200"/>
      <c r="H492" s="201"/>
      <c r="I492" s="201"/>
      <c r="J492" s="201"/>
      <c r="K492" s="202"/>
      <c r="L492" s="205"/>
      <c r="M492" s="184">
        <f>IF(AND(L492&gt;0,ISNUMBER(L492)=TRUE),IF(ISNUMBER(O492)=FALSE,0,INDEX((三万円未満,三万円以上),O492+1,1,IF(L492&lt;30000,1,2))),0)</f>
        <v>0</v>
      </c>
      <c r="N492" s="186"/>
      <c r="O492" s="173"/>
      <c r="P492" s="188"/>
      <c r="Q492" s="189"/>
    </row>
    <row r="493" spans="1:17" ht="14.25" customHeight="1">
      <c r="A493" s="87"/>
      <c r="B493" s="76"/>
      <c r="C493" s="85"/>
      <c r="D493" s="195"/>
      <c r="E493" s="197"/>
      <c r="F493" s="199"/>
      <c r="G493" s="203"/>
      <c r="H493" s="203"/>
      <c r="I493" s="203"/>
      <c r="J493" s="203"/>
      <c r="K493" s="204"/>
      <c r="L493" s="206"/>
      <c r="M493" s="207"/>
      <c r="N493" s="187"/>
      <c r="O493" s="174"/>
      <c r="P493" s="188"/>
      <c r="Q493" s="190"/>
    </row>
    <row r="494" spans="1:17" ht="14.25" customHeight="1">
      <c r="A494" s="86">
        <v>12</v>
      </c>
      <c r="B494" s="68"/>
      <c r="C494" s="83"/>
      <c r="D494" s="194"/>
      <c r="E494" s="196"/>
      <c r="F494" s="198"/>
      <c r="G494" s="200"/>
      <c r="H494" s="201"/>
      <c r="I494" s="201"/>
      <c r="J494" s="201"/>
      <c r="K494" s="202"/>
      <c r="L494" s="205"/>
      <c r="M494" s="184">
        <f>IF(AND(L494&gt;0,ISNUMBER(L494)=TRUE),IF(ISNUMBER(O494)=FALSE,0,INDEX((三万円未満,三万円以上),O494+1,1,IF(L494&lt;30000,1,2))),0)</f>
        <v>0</v>
      </c>
      <c r="N494" s="186"/>
      <c r="O494" s="173"/>
      <c r="P494" s="188"/>
      <c r="Q494" s="189"/>
    </row>
    <row r="495" spans="1:17" ht="14.25" customHeight="1">
      <c r="A495" s="87"/>
      <c r="B495" s="88"/>
      <c r="C495" s="85"/>
      <c r="D495" s="195"/>
      <c r="E495" s="197"/>
      <c r="F495" s="199"/>
      <c r="G495" s="203"/>
      <c r="H495" s="203"/>
      <c r="I495" s="203"/>
      <c r="J495" s="203"/>
      <c r="K495" s="204"/>
      <c r="L495" s="206"/>
      <c r="M495" s="207"/>
      <c r="N495" s="187"/>
      <c r="O495" s="174"/>
      <c r="P495" s="188"/>
      <c r="Q495" s="190"/>
    </row>
    <row r="496" spans="1:17" ht="14.25" customHeight="1">
      <c r="A496" s="86">
        <v>13</v>
      </c>
      <c r="B496" s="68"/>
      <c r="C496" s="83"/>
      <c r="D496" s="194"/>
      <c r="E496" s="196"/>
      <c r="F496" s="198"/>
      <c r="G496" s="200"/>
      <c r="H496" s="201"/>
      <c r="I496" s="201"/>
      <c r="J496" s="201"/>
      <c r="K496" s="202"/>
      <c r="L496" s="205"/>
      <c r="M496" s="184">
        <f>IF(AND(L496&gt;0,ISNUMBER(L496)=TRUE),IF(ISNUMBER(O496)=FALSE,0,INDEX((三万円未満,三万円以上),O496+1,1,IF(L496&lt;30000,1,2))),0)</f>
        <v>0</v>
      </c>
      <c r="N496" s="186"/>
      <c r="O496" s="173"/>
      <c r="P496" s="188"/>
      <c r="Q496" s="189"/>
    </row>
    <row r="497" spans="1:17" ht="14.25" customHeight="1">
      <c r="A497" s="87"/>
      <c r="B497" s="76"/>
      <c r="C497" s="85"/>
      <c r="D497" s="195"/>
      <c r="E497" s="197"/>
      <c r="F497" s="199"/>
      <c r="G497" s="203"/>
      <c r="H497" s="203"/>
      <c r="I497" s="203"/>
      <c r="J497" s="203"/>
      <c r="K497" s="204"/>
      <c r="L497" s="206"/>
      <c r="M497" s="207"/>
      <c r="N497" s="187"/>
      <c r="O497" s="174"/>
      <c r="P497" s="188"/>
      <c r="Q497" s="190"/>
    </row>
    <row r="498" spans="1:17" ht="14.25" customHeight="1">
      <c r="A498" s="86">
        <v>14</v>
      </c>
      <c r="B498" s="68"/>
      <c r="C498" s="83"/>
      <c r="D498" s="194"/>
      <c r="E498" s="196"/>
      <c r="F498" s="198"/>
      <c r="G498" s="200"/>
      <c r="H498" s="201"/>
      <c r="I498" s="201"/>
      <c r="J498" s="201"/>
      <c r="K498" s="202"/>
      <c r="L498" s="205"/>
      <c r="M498" s="184">
        <f>IF(AND(L498&gt;0,ISNUMBER(L498)=TRUE),IF(ISNUMBER(O498)=FALSE,0,INDEX((三万円未満,三万円以上),O498+1,1,IF(L498&lt;30000,1,2))),0)</f>
        <v>0</v>
      </c>
      <c r="N498" s="186"/>
      <c r="O498" s="173"/>
      <c r="P498" s="188"/>
      <c r="Q498" s="189"/>
    </row>
    <row r="499" spans="1:17" ht="14.25" customHeight="1">
      <c r="A499" s="87"/>
      <c r="B499" s="88"/>
      <c r="C499" s="85"/>
      <c r="D499" s="195"/>
      <c r="E499" s="197"/>
      <c r="F499" s="199"/>
      <c r="G499" s="203"/>
      <c r="H499" s="203"/>
      <c r="I499" s="203"/>
      <c r="J499" s="203"/>
      <c r="K499" s="204"/>
      <c r="L499" s="206"/>
      <c r="M499" s="207"/>
      <c r="N499" s="187"/>
      <c r="O499" s="174"/>
      <c r="P499" s="188"/>
      <c r="Q499" s="190"/>
    </row>
    <row r="500" spans="1:17" ht="14.25" customHeight="1">
      <c r="A500" s="86">
        <v>15</v>
      </c>
      <c r="B500" s="68"/>
      <c r="C500" s="83"/>
      <c r="D500" s="194"/>
      <c r="E500" s="196"/>
      <c r="F500" s="198"/>
      <c r="G500" s="200"/>
      <c r="H500" s="201"/>
      <c r="I500" s="201"/>
      <c r="J500" s="201"/>
      <c r="K500" s="202"/>
      <c r="L500" s="205"/>
      <c r="M500" s="184">
        <f>IF(AND(L500&gt;0,ISNUMBER(L500)=TRUE),IF(ISNUMBER(O500)=FALSE,0,INDEX((三万円未満,三万円以上),O500+1,1,IF(L500&lt;30000,1,2))),0)</f>
        <v>0</v>
      </c>
      <c r="N500" s="186"/>
      <c r="O500" s="173"/>
      <c r="P500" s="188"/>
      <c r="Q500" s="189"/>
    </row>
    <row r="501" spans="1:17" ht="14.25" customHeight="1">
      <c r="A501" s="75"/>
      <c r="B501" s="76"/>
      <c r="C501" s="85"/>
      <c r="D501" s="195"/>
      <c r="E501" s="197"/>
      <c r="F501" s="199"/>
      <c r="G501" s="203"/>
      <c r="H501" s="203"/>
      <c r="I501" s="203"/>
      <c r="J501" s="203"/>
      <c r="K501" s="204"/>
      <c r="L501" s="206"/>
      <c r="M501" s="207"/>
      <c r="N501" s="187"/>
      <c r="O501" s="174"/>
      <c r="P501" s="188"/>
      <c r="Q501" s="190"/>
    </row>
    <row r="502" spans="1:17" ht="14.25">
      <c r="A502" s="175" t="s">
        <v>62</v>
      </c>
      <c r="B502" s="175"/>
      <c r="C502" s="91" t="s">
        <v>77</v>
      </c>
      <c r="D502" s="135" t="s">
        <v>78</v>
      </c>
      <c r="E502" s="101"/>
      <c r="F502" s="36"/>
      <c r="G502" s="137"/>
      <c r="H502" s="176">
        <f>COUNTIF(L472:L501,"&gt;=1")</f>
        <v>0</v>
      </c>
      <c r="I502" s="178" t="s">
        <v>75</v>
      </c>
      <c r="J502" s="180" t="s">
        <v>76</v>
      </c>
      <c r="K502" s="181"/>
      <c r="L502" s="192">
        <f>SUM(L472:L501)</f>
        <v>0</v>
      </c>
      <c r="M502" s="192">
        <f>SUM(M472:M501)</f>
        <v>0</v>
      </c>
      <c r="N502" s="29"/>
      <c r="O502" s="22"/>
      <c r="P502" s="140"/>
      <c r="Q502" s="140"/>
    </row>
    <row r="503" spans="1:17" ht="14.25" customHeight="1">
      <c r="A503" s="175"/>
      <c r="B503" s="175"/>
      <c r="C503" s="91" t="s">
        <v>79</v>
      </c>
      <c r="D503" s="135" t="s">
        <v>80</v>
      </c>
      <c r="E503" s="94"/>
      <c r="F503" s="22"/>
      <c r="G503" s="93"/>
      <c r="H503" s="191"/>
      <c r="I503" s="179"/>
      <c r="J503" s="182"/>
      <c r="K503" s="183"/>
      <c r="L503" s="193"/>
      <c r="M503" s="193"/>
      <c r="N503" s="29"/>
      <c r="O503" s="22"/>
      <c r="P503" s="57"/>
      <c r="Q503" s="57"/>
    </row>
    <row r="504" spans="1:17" ht="14.25">
      <c r="A504" s="175"/>
      <c r="B504" s="175"/>
      <c r="C504" s="91" t="s">
        <v>165</v>
      </c>
      <c r="D504" s="135" t="s">
        <v>167</v>
      </c>
      <c r="E504" s="96"/>
      <c r="F504" s="22"/>
      <c r="G504" s="95"/>
      <c r="H504" s="176">
        <f>H458+H502</f>
        <v>0</v>
      </c>
      <c r="I504" s="178" t="s">
        <v>75</v>
      </c>
      <c r="J504" s="180" t="s">
        <v>81</v>
      </c>
      <c r="K504" s="181"/>
      <c r="L504" s="184">
        <f>L502+L458</f>
        <v>0</v>
      </c>
      <c r="M504" s="184">
        <f>M502+M458</f>
        <v>0</v>
      </c>
      <c r="N504" s="29"/>
      <c r="O504" s="22"/>
      <c r="P504" s="57"/>
      <c r="Q504" s="57"/>
    </row>
    <row r="505" spans="1:17" ht="14.25">
      <c r="A505" s="175"/>
      <c r="B505" s="175"/>
      <c r="C505" s="91" t="s">
        <v>166</v>
      </c>
      <c r="D505" s="135" t="s">
        <v>168</v>
      </c>
      <c r="E505" s="96"/>
      <c r="F505" s="22"/>
      <c r="G505" s="97"/>
      <c r="H505" s="177"/>
      <c r="I505" s="179"/>
      <c r="J505" s="182"/>
      <c r="K505" s="183"/>
      <c r="L505" s="185"/>
      <c r="M505" s="185"/>
      <c r="N505" s="29"/>
      <c r="O505" s="22"/>
      <c r="P505" s="57"/>
      <c r="Q505" s="57"/>
    </row>
    <row r="507" spans="1:17" ht="21">
      <c r="A507" s="3"/>
      <c r="B507" s="3"/>
      <c r="C507" s="3"/>
      <c r="D507" s="3"/>
      <c r="E507" s="230" t="s">
        <v>141</v>
      </c>
      <c r="F507" s="231"/>
      <c r="G507" s="231"/>
      <c r="H507" s="231"/>
      <c r="I507" s="231"/>
      <c r="J507" s="98"/>
      <c r="K507" s="99"/>
      <c r="L507" s="139"/>
      <c r="M507" s="52" t="s">
        <v>184</v>
      </c>
      <c r="N507" s="3"/>
      <c r="O507" s="3"/>
      <c r="P507" s="53"/>
      <c r="Q507" s="53"/>
    </row>
    <row r="508" spans="1:17" ht="14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53"/>
      <c r="Q508" s="53"/>
    </row>
    <row r="509" spans="1:17" ht="21">
      <c r="A509" s="2"/>
      <c r="B509" s="2"/>
      <c r="C509" s="2"/>
      <c r="D509" s="2"/>
      <c r="E509" s="54"/>
      <c r="F509" s="54"/>
      <c r="G509" s="54"/>
      <c r="H509" s="54"/>
      <c r="I509" s="55"/>
      <c r="J509" s="56"/>
      <c r="K509" s="50" t="s">
        <v>55</v>
      </c>
      <c r="L509" s="232">
        <f>$L$3</f>
        <v>43831</v>
      </c>
      <c r="M509" s="233"/>
      <c r="N509" s="134"/>
      <c r="O509" s="134"/>
      <c r="P509" s="57"/>
      <c r="Q509" s="234" t="s">
        <v>56</v>
      </c>
    </row>
    <row r="510" spans="1:17" ht="15">
      <c r="A510" s="2"/>
      <c r="B510" s="2"/>
      <c r="C510" s="2" t="s">
        <v>124</v>
      </c>
      <c r="D510" s="2"/>
      <c r="E510" s="2"/>
      <c r="F510" s="3"/>
      <c r="G510" s="3"/>
      <c r="H510" s="3"/>
      <c r="I510" s="55"/>
      <c r="J510" s="238" t="s">
        <v>174</v>
      </c>
      <c r="K510" s="238"/>
      <c r="L510" s="243" t="str">
        <f>IF($L$4="","",$L$4)</f>
        <v/>
      </c>
      <c r="M510" s="244"/>
      <c r="N510" s="61"/>
      <c r="O510" s="61"/>
      <c r="P510" s="57"/>
      <c r="Q510" s="235"/>
    </row>
    <row r="511" spans="1:17" ht="15">
      <c r="A511" s="2"/>
      <c r="B511" s="237" t="str">
        <f>IF($B$5=0,"",$B$5)</f>
        <v/>
      </c>
      <c r="C511" s="237"/>
      <c r="D511" s="237"/>
      <c r="E511" s="22" t="s">
        <v>177</v>
      </c>
      <c r="F511" s="3"/>
      <c r="G511" s="3"/>
      <c r="H511" s="3"/>
      <c r="I511" s="55"/>
      <c r="J511" s="238" t="s">
        <v>176</v>
      </c>
      <c r="K511" s="238"/>
      <c r="L511" s="242" t="str">
        <f>IF($L$5="","",$L$5)</f>
        <v/>
      </c>
      <c r="M511" s="225"/>
      <c r="N511" s="134"/>
      <c r="O511" s="134"/>
      <c r="P511" s="57"/>
      <c r="Q511" s="235"/>
    </row>
    <row r="512" spans="1:17" ht="15">
      <c r="A512" s="2"/>
      <c r="B512" s="2"/>
      <c r="C512" s="138"/>
      <c r="D512" s="22"/>
      <c r="E512" s="22"/>
      <c r="F512" s="239" t="s">
        <v>57</v>
      </c>
      <c r="G512" s="240"/>
      <c r="H512" s="241"/>
      <c r="I512" s="55"/>
      <c r="J512" s="223" t="s">
        <v>58</v>
      </c>
      <c r="K512" s="223"/>
      <c r="L512" s="242" t="str">
        <f>IF($L$6="","",$L$6)</f>
        <v/>
      </c>
      <c r="M512" s="225"/>
      <c r="N512" s="134"/>
      <c r="O512" s="134"/>
      <c r="P512" s="57"/>
      <c r="Q512" s="236"/>
    </row>
    <row r="513" spans="1:17" ht="14.25">
      <c r="A513" s="22"/>
      <c r="B513" s="22"/>
      <c r="C513" s="101" t="s">
        <v>59</v>
      </c>
      <c r="D513" s="1"/>
      <c r="E513" s="22"/>
      <c r="F513" s="220" t="str">
        <f>IF($F$7=4,"4シヨウヨ",IF($F$7=3,"3キウヨ",IF($F$7=2,"2サキフリ","1フリコミ")))</f>
        <v>1フリコミ</v>
      </c>
      <c r="G513" s="221"/>
      <c r="H513" s="222"/>
      <c r="I513" s="2"/>
      <c r="J513" s="223" t="s">
        <v>60</v>
      </c>
      <c r="K513" s="223"/>
      <c r="L513" s="224" t="str">
        <f>IF($L$7="","",$L$7)</f>
        <v/>
      </c>
      <c r="M513" s="225"/>
      <c r="N513" s="134"/>
      <c r="O513" s="134"/>
      <c r="P513" s="57"/>
      <c r="Q513" s="65"/>
    </row>
    <row r="514" spans="1:17" ht="14.25">
      <c r="A514" s="2"/>
      <c r="B514" s="103"/>
      <c r="C514" s="226">
        <f>IF($B$8="","平成　　年　　月　　日",$B$8)</f>
        <v>43831</v>
      </c>
      <c r="D514" s="227"/>
      <c r="E514" s="22"/>
      <c r="F514" s="3"/>
      <c r="G514" s="3"/>
      <c r="H514" s="3"/>
      <c r="I514" s="2"/>
      <c r="J514" s="223" t="s">
        <v>83</v>
      </c>
      <c r="K514" s="223"/>
      <c r="L514" s="228" t="str">
        <f>IF($L$8="","",$L$8)</f>
        <v/>
      </c>
      <c r="M514" s="229"/>
      <c r="N514" s="134"/>
      <c r="O514" s="134"/>
      <c r="P514" s="57"/>
      <c r="Q514" s="66"/>
    </row>
    <row r="515" spans="1:17" ht="14.25">
      <c r="A515" s="61"/>
      <c r="B515" s="61"/>
      <c r="C515" s="134"/>
      <c r="D515" s="134"/>
      <c r="E515" s="61"/>
      <c r="F515" s="61"/>
      <c r="G515" s="134"/>
      <c r="H515" s="134"/>
      <c r="I515" s="61"/>
      <c r="J515" s="134"/>
      <c r="K515" s="134"/>
      <c r="L515" s="134"/>
      <c r="M515" s="134"/>
      <c r="N515" s="61"/>
      <c r="O515" s="61"/>
      <c r="P515" s="57"/>
      <c r="Q515" s="57"/>
    </row>
    <row r="516" spans="1:17" ht="14.25">
      <c r="A516" s="67"/>
      <c r="B516" s="68"/>
      <c r="C516" s="69" t="s">
        <v>173</v>
      </c>
      <c r="D516" s="209" t="s">
        <v>62</v>
      </c>
      <c r="E516" s="211" t="s">
        <v>63</v>
      </c>
      <c r="F516" s="70"/>
      <c r="G516" s="213" t="s">
        <v>64</v>
      </c>
      <c r="H516" s="214"/>
      <c r="I516" s="214"/>
      <c r="J516" s="214"/>
      <c r="K516" s="215"/>
      <c r="L516" s="136" t="s">
        <v>65</v>
      </c>
      <c r="M516" s="72" t="s">
        <v>66</v>
      </c>
      <c r="N516" s="216"/>
      <c r="O516" s="73" t="s">
        <v>67</v>
      </c>
      <c r="P516" s="208"/>
      <c r="Q516" s="74" t="s">
        <v>68</v>
      </c>
    </row>
    <row r="517" spans="1:17" ht="14.25">
      <c r="A517" s="75"/>
      <c r="B517" s="76"/>
      <c r="C517" s="77" t="s">
        <v>86</v>
      </c>
      <c r="D517" s="210" t="s">
        <v>70</v>
      </c>
      <c r="E517" s="212"/>
      <c r="F517" s="76"/>
      <c r="G517" s="217" t="s">
        <v>87</v>
      </c>
      <c r="H517" s="218"/>
      <c r="I517" s="218"/>
      <c r="J517" s="218"/>
      <c r="K517" s="219"/>
      <c r="L517" s="78" t="s">
        <v>72</v>
      </c>
      <c r="M517" s="79" t="s">
        <v>169</v>
      </c>
      <c r="N517" s="216"/>
      <c r="O517" s="80" t="s">
        <v>73</v>
      </c>
      <c r="P517" s="208"/>
      <c r="Q517" s="81" t="s">
        <v>74</v>
      </c>
    </row>
    <row r="518" spans="1:17" ht="14.25" customHeight="1">
      <c r="A518" s="82">
        <v>1</v>
      </c>
      <c r="B518" s="68"/>
      <c r="C518" s="83"/>
      <c r="D518" s="194"/>
      <c r="E518" s="196"/>
      <c r="F518" s="198"/>
      <c r="G518" s="200"/>
      <c r="H518" s="201"/>
      <c r="I518" s="201"/>
      <c r="J518" s="201"/>
      <c r="K518" s="202"/>
      <c r="L518" s="205"/>
      <c r="M518" s="184">
        <f>IF(AND(L518&gt;0,ISNUMBER(L518)=TRUE),IF(ISNUMBER(O518)=FALSE,0,INDEX((三万円未満,三万円以上),O518+1,1,IF(L518&lt;30000,1,2))),0)</f>
        <v>0</v>
      </c>
      <c r="N518" s="186"/>
      <c r="O518" s="173"/>
      <c r="P518" s="188"/>
      <c r="Q518" s="189"/>
    </row>
    <row r="519" spans="1:17" ht="14.25" customHeight="1">
      <c r="A519" s="84"/>
      <c r="B519" s="76"/>
      <c r="C519" s="85"/>
      <c r="D519" s="195"/>
      <c r="E519" s="197"/>
      <c r="F519" s="199"/>
      <c r="G519" s="203"/>
      <c r="H519" s="203"/>
      <c r="I519" s="203"/>
      <c r="J519" s="203"/>
      <c r="K519" s="204"/>
      <c r="L519" s="206"/>
      <c r="M519" s="207"/>
      <c r="N519" s="187"/>
      <c r="O519" s="174"/>
      <c r="P519" s="188"/>
      <c r="Q519" s="190"/>
    </row>
    <row r="520" spans="1:17" ht="14.25" customHeight="1">
      <c r="A520" s="86">
        <v>2</v>
      </c>
      <c r="B520" s="68"/>
      <c r="C520" s="83"/>
      <c r="D520" s="194"/>
      <c r="E520" s="196"/>
      <c r="F520" s="198"/>
      <c r="G520" s="200"/>
      <c r="H520" s="201"/>
      <c r="I520" s="201"/>
      <c r="J520" s="201"/>
      <c r="K520" s="202"/>
      <c r="L520" s="205"/>
      <c r="M520" s="184">
        <f>IF(AND(L520&gt;0,ISNUMBER(L520)=TRUE),IF(ISNUMBER(O520)=FALSE,0,INDEX((三万円未満,三万円以上),O520+1,1,IF(L520&lt;30000,1,2))),0)</f>
        <v>0</v>
      </c>
      <c r="N520" s="186"/>
      <c r="O520" s="173"/>
      <c r="P520" s="188"/>
      <c r="Q520" s="189"/>
    </row>
    <row r="521" spans="1:17" ht="14.25" customHeight="1">
      <c r="A521" s="87"/>
      <c r="B521" s="88"/>
      <c r="C521" s="85"/>
      <c r="D521" s="195"/>
      <c r="E521" s="197"/>
      <c r="F521" s="199"/>
      <c r="G521" s="203"/>
      <c r="H521" s="203"/>
      <c r="I521" s="203"/>
      <c r="J521" s="203"/>
      <c r="K521" s="204"/>
      <c r="L521" s="206"/>
      <c r="M521" s="207"/>
      <c r="N521" s="187"/>
      <c r="O521" s="174"/>
      <c r="P521" s="188"/>
      <c r="Q521" s="190"/>
    </row>
    <row r="522" spans="1:17" ht="14.25" customHeight="1">
      <c r="A522" s="86">
        <v>3</v>
      </c>
      <c r="B522" s="68"/>
      <c r="C522" s="83"/>
      <c r="D522" s="194"/>
      <c r="E522" s="196"/>
      <c r="F522" s="198"/>
      <c r="G522" s="200"/>
      <c r="H522" s="201"/>
      <c r="I522" s="201"/>
      <c r="J522" s="201"/>
      <c r="K522" s="202"/>
      <c r="L522" s="205"/>
      <c r="M522" s="184">
        <f>IF(AND(L522&gt;0,ISNUMBER(L522)=TRUE),IF(ISNUMBER(O522)=FALSE,0,INDEX((三万円未満,三万円以上),O522+1,1,IF(L522&lt;30000,1,2))),0)</f>
        <v>0</v>
      </c>
      <c r="N522" s="186"/>
      <c r="O522" s="173"/>
      <c r="P522" s="188"/>
      <c r="Q522" s="189"/>
    </row>
    <row r="523" spans="1:17" ht="14.25" customHeight="1">
      <c r="A523" s="87"/>
      <c r="B523" s="76"/>
      <c r="C523" s="85"/>
      <c r="D523" s="195"/>
      <c r="E523" s="197"/>
      <c r="F523" s="199"/>
      <c r="G523" s="203"/>
      <c r="H523" s="203"/>
      <c r="I523" s="203"/>
      <c r="J523" s="203"/>
      <c r="K523" s="204"/>
      <c r="L523" s="206"/>
      <c r="M523" s="207"/>
      <c r="N523" s="187"/>
      <c r="O523" s="174"/>
      <c r="P523" s="188"/>
      <c r="Q523" s="190"/>
    </row>
    <row r="524" spans="1:17" ht="14.25" customHeight="1">
      <c r="A524" s="86">
        <v>4</v>
      </c>
      <c r="B524" s="68"/>
      <c r="C524" s="83"/>
      <c r="D524" s="194"/>
      <c r="E524" s="196"/>
      <c r="F524" s="198"/>
      <c r="G524" s="200"/>
      <c r="H524" s="201"/>
      <c r="I524" s="201"/>
      <c r="J524" s="201"/>
      <c r="K524" s="202"/>
      <c r="L524" s="205"/>
      <c r="M524" s="184">
        <f>IF(AND(L524&gt;0,ISNUMBER(L524)=TRUE),IF(ISNUMBER(O524)=FALSE,0,INDEX((三万円未満,三万円以上),O524+1,1,IF(L524&lt;30000,1,2))),0)</f>
        <v>0</v>
      </c>
      <c r="N524" s="186"/>
      <c r="O524" s="173"/>
      <c r="P524" s="188"/>
      <c r="Q524" s="189"/>
    </row>
    <row r="525" spans="1:17" ht="14.25" customHeight="1">
      <c r="A525" s="87"/>
      <c r="B525" s="88"/>
      <c r="C525" s="85"/>
      <c r="D525" s="195"/>
      <c r="E525" s="197"/>
      <c r="F525" s="199"/>
      <c r="G525" s="203"/>
      <c r="H525" s="203"/>
      <c r="I525" s="203"/>
      <c r="J525" s="203"/>
      <c r="K525" s="204"/>
      <c r="L525" s="206"/>
      <c r="M525" s="207"/>
      <c r="N525" s="187"/>
      <c r="O525" s="174"/>
      <c r="P525" s="188"/>
      <c r="Q525" s="190"/>
    </row>
    <row r="526" spans="1:17" ht="14.25" customHeight="1">
      <c r="A526" s="86">
        <v>5</v>
      </c>
      <c r="B526" s="68"/>
      <c r="C526" s="83"/>
      <c r="D526" s="194"/>
      <c r="E526" s="196"/>
      <c r="F526" s="198"/>
      <c r="G526" s="200"/>
      <c r="H526" s="201"/>
      <c r="I526" s="201"/>
      <c r="J526" s="201"/>
      <c r="K526" s="202"/>
      <c r="L526" s="205"/>
      <c r="M526" s="184">
        <f>IF(AND(L526&gt;0,ISNUMBER(L526)=TRUE),IF(ISNUMBER(O526)=FALSE,0,INDEX((三万円未満,三万円以上),O526+1,1,IF(L526&lt;30000,1,2))),0)</f>
        <v>0</v>
      </c>
      <c r="N526" s="186"/>
      <c r="O526" s="173"/>
      <c r="P526" s="188"/>
      <c r="Q526" s="189"/>
    </row>
    <row r="527" spans="1:17" ht="14.25" customHeight="1">
      <c r="A527" s="87"/>
      <c r="B527" s="76"/>
      <c r="C527" s="85"/>
      <c r="D527" s="195"/>
      <c r="E527" s="197"/>
      <c r="F527" s="199"/>
      <c r="G527" s="203"/>
      <c r="H527" s="203"/>
      <c r="I527" s="203"/>
      <c r="J527" s="203"/>
      <c r="K527" s="204"/>
      <c r="L527" s="206"/>
      <c r="M527" s="207"/>
      <c r="N527" s="187"/>
      <c r="O527" s="174"/>
      <c r="P527" s="188"/>
      <c r="Q527" s="190"/>
    </row>
    <row r="528" spans="1:17" ht="14.25" customHeight="1">
      <c r="A528" s="86">
        <v>6</v>
      </c>
      <c r="B528" s="68"/>
      <c r="C528" s="83"/>
      <c r="D528" s="194"/>
      <c r="E528" s="196"/>
      <c r="F528" s="198"/>
      <c r="G528" s="200"/>
      <c r="H528" s="201"/>
      <c r="I528" s="201"/>
      <c r="J528" s="201"/>
      <c r="K528" s="202"/>
      <c r="L528" s="205"/>
      <c r="M528" s="184">
        <f>IF(AND(L528&gt;0,ISNUMBER(L528)=TRUE),IF(ISNUMBER(O528)=FALSE,0,INDEX((三万円未満,三万円以上),O528+1,1,IF(L528&lt;30000,1,2))),0)</f>
        <v>0</v>
      </c>
      <c r="N528" s="186"/>
      <c r="O528" s="173"/>
      <c r="P528" s="188"/>
      <c r="Q528" s="189"/>
    </row>
    <row r="529" spans="1:17" ht="14.25" customHeight="1">
      <c r="A529" s="87"/>
      <c r="B529" s="88"/>
      <c r="C529" s="85"/>
      <c r="D529" s="195"/>
      <c r="E529" s="197"/>
      <c r="F529" s="199"/>
      <c r="G529" s="203"/>
      <c r="H529" s="203"/>
      <c r="I529" s="203"/>
      <c r="J529" s="203"/>
      <c r="K529" s="204"/>
      <c r="L529" s="206"/>
      <c r="M529" s="207"/>
      <c r="N529" s="187"/>
      <c r="O529" s="174"/>
      <c r="P529" s="188"/>
      <c r="Q529" s="190"/>
    </row>
    <row r="530" spans="1:17" ht="14.25" customHeight="1">
      <c r="A530" s="86">
        <v>7</v>
      </c>
      <c r="B530" s="68"/>
      <c r="C530" s="83"/>
      <c r="D530" s="194"/>
      <c r="E530" s="196"/>
      <c r="F530" s="198"/>
      <c r="G530" s="200"/>
      <c r="H530" s="201"/>
      <c r="I530" s="201"/>
      <c r="J530" s="201"/>
      <c r="K530" s="202"/>
      <c r="L530" s="205"/>
      <c r="M530" s="184">
        <f>IF(AND(L530&gt;0,ISNUMBER(L530)=TRUE),IF(ISNUMBER(O530)=FALSE,0,INDEX((三万円未満,三万円以上),O530+1,1,IF(L530&lt;30000,1,2))),0)</f>
        <v>0</v>
      </c>
      <c r="N530" s="186"/>
      <c r="O530" s="173"/>
      <c r="P530" s="188"/>
      <c r="Q530" s="189"/>
    </row>
    <row r="531" spans="1:17" ht="14.25" customHeight="1">
      <c r="A531" s="87"/>
      <c r="B531" s="76"/>
      <c r="C531" s="85"/>
      <c r="D531" s="195"/>
      <c r="E531" s="197"/>
      <c r="F531" s="199"/>
      <c r="G531" s="203"/>
      <c r="H531" s="203"/>
      <c r="I531" s="203"/>
      <c r="J531" s="203"/>
      <c r="K531" s="204"/>
      <c r="L531" s="206"/>
      <c r="M531" s="207"/>
      <c r="N531" s="187"/>
      <c r="O531" s="174"/>
      <c r="P531" s="188"/>
      <c r="Q531" s="190"/>
    </row>
    <row r="532" spans="1:17" ht="14.25" customHeight="1">
      <c r="A532" s="86">
        <v>8</v>
      </c>
      <c r="B532" s="68"/>
      <c r="C532" s="83"/>
      <c r="D532" s="194"/>
      <c r="E532" s="196"/>
      <c r="F532" s="198"/>
      <c r="G532" s="200"/>
      <c r="H532" s="201"/>
      <c r="I532" s="201"/>
      <c r="J532" s="201"/>
      <c r="K532" s="202"/>
      <c r="L532" s="205"/>
      <c r="M532" s="184">
        <f>IF(AND(L532&gt;0,ISNUMBER(L532)=TRUE),IF(ISNUMBER(O532)=FALSE,0,INDEX((三万円未満,三万円以上),O532+1,1,IF(L532&lt;30000,1,2))),0)</f>
        <v>0</v>
      </c>
      <c r="N532" s="186"/>
      <c r="O532" s="173"/>
      <c r="P532" s="188"/>
      <c r="Q532" s="189"/>
    </row>
    <row r="533" spans="1:17" ht="14.25" customHeight="1">
      <c r="A533" s="87"/>
      <c r="B533" s="88"/>
      <c r="C533" s="85"/>
      <c r="D533" s="195"/>
      <c r="E533" s="197"/>
      <c r="F533" s="199"/>
      <c r="G533" s="203"/>
      <c r="H533" s="203"/>
      <c r="I533" s="203"/>
      <c r="J533" s="203"/>
      <c r="K533" s="204"/>
      <c r="L533" s="206"/>
      <c r="M533" s="207"/>
      <c r="N533" s="187"/>
      <c r="O533" s="174"/>
      <c r="P533" s="188"/>
      <c r="Q533" s="190"/>
    </row>
    <row r="534" spans="1:17" ht="14.25" customHeight="1">
      <c r="A534" s="86">
        <v>9</v>
      </c>
      <c r="B534" s="68"/>
      <c r="C534" s="83"/>
      <c r="D534" s="194"/>
      <c r="E534" s="196"/>
      <c r="F534" s="198"/>
      <c r="G534" s="200"/>
      <c r="H534" s="201"/>
      <c r="I534" s="201"/>
      <c r="J534" s="201"/>
      <c r="K534" s="202"/>
      <c r="L534" s="205"/>
      <c r="M534" s="184">
        <f>IF(AND(L534&gt;0,ISNUMBER(L534)=TRUE),IF(ISNUMBER(O534)=FALSE,0,INDEX((三万円未満,三万円以上),O534+1,1,IF(L534&lt;30000,1,2))),0)</f>
        <v>0</v>
      </c>
      <c r="N534" s="186"/>
      <c r="O534" s="173"/>
      <c r="P534" s="188"/>
      <c r="Q534" s="189"/>
    </row>
    <row r="535" spans="1:17" ht="14.25" customHeight="1">
      <c r="A535" s="87"/>
      <c r="B535" s="76"/>
      <c r="C535" s="85"/>
      <c r="D535" s="195"/>
      <c r="E535" s="197"/>
      <c r="F535" s="199"/>
      <c r="G535" s="203"/>
      <c r="H535" s="203"/>
      <c r="I535" s="203"/>
      <c r="J535" s="203"/>
      <c r="K535" s="204"/>
      <c r="L535" s="206"/>
      <c r="M535" s="207"/>
      <c r="N535" s="187"/>
      <c r="O535" s="174"/>
      <c r="P535" s="188"/>
      <c r="Q535" s="190"/>
    </row>
    <row r="536" spans="1:17" ht="14.25" customHeight="1">
      <c r="A536" s="86">
        <v>10</v>
      </c>
      <c r="B536" s="68"/>
      <c r="C536" s="83"/>
      <c r="D536" s="194"/>
      <c r="E536" s="196"/>
      <c r="F536" s="198"/>
      <c r="G536" s="200"/>
      <c r="H536" s="201"/>
      <c r="I536" s="201"/>
      <c r="J536" s="201"/>
      <c r="K536" s="202"/>
      <c r="L536" s="205"/>
      <c r="M536" s="184">
        <f>IF(AND(L536&gt;0,ISNUMBER(L536)=TRUE),IF(ISNUMBER(O536)=FALSE,0,INDEX((三万円未満,三万円以上),O536+1,1,IF(L536&lt;30000,1,2))),0)</f>
        <v>0</v>
      </c>
      <c r="N536" s="186"/>
      <c r="O536" s="173"/>
      <c r="P536" s="188"/>
      <c r="Q536" s="189"/>
    </row>
    <row r="537" spans="1:17" ht="14.25" customHeight="1">
      <c r="A537" s="87"/>
      <c r="B537" s="88"/>
      <c r="C537" s="85"/>
      <c r="D537" s="195"/>
      <c r="E537" s="197"/>
      <c r="F537" s="199"/>
      <c r="G537" s="203"/>
      <c r="H537" s="203"/>
      <c r="I537" s="203"/>
      <c r="J537" s="203"/>
      <c r="K537" s="204"/>
      <c r="L537" s="206"/>
      <c r="M537" s="207"/>
      <c r="N537" s="187"/>
      <c r="O537" s="174"/>
      <c r="P537" s="188"/>
      <c r="Q537" s="190"/>
    </row>
    <row r="538" spans="1:17" ht="14.25" customHeight="1">
      <c r="A538" s="86">
        <v>11</v>
      </c>
      <c r="B538" s="68"/>
      <c r="C538" s="83"/>
      <c r="D538" s="194"/>
      <c r="E538" s="196"/>
      <c r="F538" s="198"/>
      <c r="G538" s="200"/>
      <c r="H538" s="201"/>
      <c r="I538" s="201"/>
      <c r="J538" s="201"/>
      <c r="K538" s="202"/>
      <c r="L538" s="205"/>
      <c r="M538" s="184">
        <f>IF(AND(L538&gt;0,ISNUMBER(L538)=TRUE),IF(ISNUMBER(O538)=FALSE,0,INDEX((三万円未満,三万円以上),O538+1,1,IF(L538&lt;30000,1,2))),0)</f>
        <v>0</v>
      </c>
      <c r="N538" s="186"/>
      <c r="O538" s="173"/>
      <c r="P538" s="188"/>
      <c r="Q538" s="189"/>
    </row>
    <row r="539" spans="1:17" ht="14.25" customHeight="1">
      <c r="A539" s="87"/>
      <c r="B539" s="76"/>
      <c r="C539" s="85"/>
      <c r="D539" s="195"/>
      <c r="E539" s="197"/>
      <c r="F539" s="199"/>
      <c r="G539" s="203"/>
      <c r="H539" s="203"/>
      <c r="I539" s="203"/>
      <c r="J539" s="203"/>
      <c r="K539" s="204"/>
      <c r="L539" s="206"/>
      <c r="M539" s="207"/>
      <c r="N539" s="187"/>
      <c r="O539" s="174"/>
      <c r="P539" s="188"/>
      <c r="Q539" s="190"/>
    </row>
    <row r="540" spans="1:17" ht="14.25" customHeight="1">
      <c r="A540" s="86">
        <v>12</v>
      </c>
      <c r="B540" s="68"/>
      <c r="C540" s="83"/>
      <c r="D540" s="194"/>
      <c r="E540" s="196"/>
      <c r="F540" s="198"/>
      <c r="G540" s="200"/>
      <c r="H540" s="201"/>
      <c r="I540" s="201"/>
      <c r="J540" s="201"/>
      <c r="K540" s="202"/>
      <c r="L540" s="205"/>
      <c r="M540" s="184">
        <f>IF(AND(L540&gt;0,ISNUMBER(L540)=TRUE),IF(ISNUMBER(O540)=FALSE,0,INDEX((三万円未満,三万円以上),O540+1,1,IF(L540&lt;30000,1,2))),0)</f>
        <v>0</v>
      </c>
      <c r="N540" s="186"/>
      <c r="O540" s="173"/>
      <c r="P540" s="188"/>
      <c r="Q540" s="189"/>
    </row>
    <row r="541" spans="1:17" ht="14.25" customHeight="1">
      <c r="A541" s="87"/>
      <c r="B541" s="88"/>
      <c r="C541" s="85"/>
      <c r="D541" s="195"/>
      <c r="E541" s="197"/>
      <c r="F541" s="199"/>
      <c r="G541" s="203"/>
      <c r="H541" s="203"/>
      <c r="I541" s="203"/>
      <c r="J541" s="203"/>
      <c r="K541" s="204"/>
      <c r="L541" s="206"/>
      <c r="M541" s="207"/>
      <c r="N541" s="187"/>
      <c r="O541" s="174"/>
      <c r="P541" s="188"/>
      <c r="Q541" s="190"/>
    </row>
    <row r="542" spans="1:17" ht="14.25" customHeight="1">
      <c r="A542" s="86">
        <v>13</v>
      </c>
      <c r="B542" s="68"/>
      <c r="C542" s="83"/>
      <c r="D542" s="194"/>
      <c r="E542" s="196"/>
      <c r="F542" s="198"/>
      <c r="G542" s="200"/>
      <c r="H542" s="201"/>
      <c r="I542" s="201"/>
      <c r="J542" s="201"/>
      <c r="K542" s="202"/>
      <c r="L542" s="205"/>
      <c r="M542" s="184">
        <f>IF(AND(L542&gt;0,ISNUMBER(L542)=TRUE),IF(ISNUMBER(O542)=FALSE,0,INDEX((三万円未満,三万円以上),O542+1,1,IF(L542&lt;30000,1,2))),0)</f>
        <v>0</v>
      </c>
      <c r="N542" s="186"/>
      <c r="O542" s="173"/>
      <c r="P542" s="188"/>
      <c r="Q542" s="189"/>
    </row>
    <row r="543" spans="1:17" ht="14.25" customHeight="1">
      <c r="A543" s="87"/>
      <c r="B543" s="76"/>
      <c r="C543" s="85"/>
      <c r="D543" s="195"/>
      <c r="E543" s="197"/>
      <c r="F543" s="199"/>
      <c r="G543" s="203"/>
      <c r="H543" s="203"/>
      <c r="I543" s="203"/>
      <c r="J543" s="203"/>
      <c r="K543" s="204"/>
      <c r="L543" s="206"/>
      <c r="M543" s="207"/>
      <c r="N543" s="187"/>
      <c r="O543" s="174"/>
      <c r="P543" s="188"/>
      <c r="Q543" s="190"/>
    </row>
    <row r="544" spans="1:17" ht="14.25" customHeight="1">
      <c r="A544" s="86">
        <v>14</v>
      </c>
      <c r="B544" s="68"/>
      <c r="C544" s="83"/>
      <c r="D544" s="194"/>
      <c r="E544" s="196"/>
      <c r="F544" s="198"/>
      <c r="G544" s="200"/>
      <c r="H544" s="201"/>
      <c r="I544" s="201"/>
      <c r="J544" s="201"/>
      <c r="K544" s="202"/>
      <c r="L544" s="205"/>
      <c r="M544" s="184">
        <f>IF(AND(L544&gt;0,ISNUMBER(L544)=TRUE),IF(ISNUMBER(O544)=FALSE,0,INDEX((三万円未満,三万円以上),O544+1,1,IF(L544&lt;30000,1,2))),0)</f>
        <v>0</v>
      </c>
      <c r="N544" s="186"/>
      <c r="O544" s="173"/>
      <c r="P544" s="188"/>
      <c r="Q544" s="189"/>
    </row>
    <row r="545" spans="1:17" ht="14.25" customHeight="1">
      <c r="A545" s="87"/>
      <c r="B545" s="88"/>
      <c r="C545" s="85"/>
      <c r="D545" s="195"/>
      <c r="E545" s="197"/>
      <c r="F545" s="199"/>
      <c r="G545" s="203"/>
      <c r="H545" s="203"/>
      <c r="I545" s="203"/>
      <c r="J545" s="203"/>
      <c r="K545" s="204"/>
      <c r="L545" s="206"/>
      <c r="M545" s="207"/>
      <c r="N545" s="187"/>
      <c r="O545" s="174"/>
      <c r="P545" s="188"/>
      <c r="Q545" s="190"/>
    </row>
    <row r="546" spans="1:17" ht="14.25" customHeight="1">
      <c r="A546" s="86">
        <v>15</v>
      </c>
      <c r="B546" s="68"/>
      <c r="C546" s="83"/>
      <c r="D546" s="194"/>
      <c r="E546" s="196"/>
      <c r="F546" s="198"/>
      <c r="G546" s="200"/>
      <c r="H546" s="201"/>
      <c r="I546" s="201"/>
      <c r="J546" s="201"/>
      <c r="K546" s="202"/>
      <c r="L546" s="205"/>
      <c r="M546" s="184">
        <f>IF(AND(L546&gt;0,ISNUMBER(L546)=TRUE),IF(ISNUMBER(O546)=FALSE,0,INDEX((三万円未満,三万円以上),O546+1,1,IF(L546&lt;30000,1,2))),0)</f>
        <v>0</v>
      </c>
      <c r="N546" s="186"/>
      <c r="O546" s="173"/>
      <c r="P546" s="188"/>
      <c r="Q546" s="189"/>
    </row>
    <row r="547" spans="1:17" ht="14.25" customHeight="1">
      <c r="A547" s="75"/>
      <c r="B547" s="76"/>
      <c r="C547" s="85"/>
      <c r="D547" s="195"/>
      <c r="E547" s="197"/>
      <c r="F547" s="199"/>
      <c r="G547" s="203"/>
      <c r="H547" s="203"/>
      <c r="I547" s="203"/>
      <c r="J547" s="203"/>
      <c r="K547" s="204"/>
      <c r="L547" s="206"/>
      <c r="M547" s="207"/>
      <c r="N547" s="187"/>
      <c r="O547" s="174"/>
      <c r="P547" s="188"/>
      <c r="Q547" s="190"/>
    </row>
    <row r="548" spans="1:17" ht="14.25">
      <c r="A548" s="175" t="s">
        <v>62</v>
      </c>
      <c r="B548" s="175"/>
      <c r="C548" s="91" t="s">
        <v>77</v>
      </c>
      <c r="D548" s="135" t="s">
        <v>78</v>
      </c>
      <c r="E548" s="101"/>
      <c r="F548" s="36"/>
      <c r="G548" s="137"/>
      <c r="H548" s="176">
        <f>COUNTIF(L518:L547,"&gt;=1")</f>
        <v>0</v>
      </c>
      <c r="I548" s="178" t="s">
        <v>75</v>
      </c>
      <c r="J548" s="180" t="s">
        <v>76</v>
      </c>
      <c r="K548" s="181"/>
      <c r="L548" s="192">
        <f>SUM(L518:L547)</f>
        <v>0</v>
      </c>
      <c r="M548" s="192">
        <f>SUM(M518:M547)</f>
        <v>0</v>
      </c>
      <c r="N548" s="29"/>
      <c r="O548" s="22"/>
      <c r="P548" s="140"/>
      <c r="Q548" s="140"/>
    </row>
    <row r="549" spans="1:17" ht="14.25" customHeight="1">
      <c r="A549" s="175"/>
      <c r="B549" s="175"/>
      <c r="C549" s="91" t="s">
        <v>79</v>
      </c>
      <c r="D549" s="135" t="s">
        <v>80</v>
      </c>
      <c r="E549" s="94"/>
      <c r="F549" s="22"/>
      <c r="G549" s="93"/>
      <c r="H549" s="191"/>
      <c r="I549" s="179"/>
      <c r="J549" s="182"/>
      <c r="K549" s="183"/>
      <c r="L549" s="193"/>
      <c r="M549" s="193"/>
      <c r="N549" s="29"/>
      <c r="O549" s="22"/>
      <c r="P549" s="57"/>
      <c r="Q549" s="57"/>
    </row>
    <row r="550" spans="1:17" ht="14.25">
      <c r="A550" s="175"/>
      <c r="B550" s="175"/>
      <c r="C550" s="91" t="s">
        <v>165</v>
      </c>
      <c r="D550" s="135" t="s">
        <v>167</v>
      </c>
      <c r="E550" s="96"/>
      <c r="F550" s="22"/>
      <c r="G550" s="95"/>
      <c r="H550" s="176">
        <f>H504+H548</f>
        <v>0</v>
      </c>
      <c r="I550" s="178" t="s">
        <v>75</v>
      </c>
      <c r="J550" s="180" t="s">
        <v>81</v>
      </c>
      <c r="K550" s="181"/>
      <c r="L550" s="184">
        <f>L548+L504</f>
        <v>0</v>
      </c>
      <c r="M550" s="184">
        <f>M548+M504</f>
        <v>0</v>
      </c>
      <c r="N550" s="29"/>
      <c r="O550" s="22"/>
      <c r="P550" s="57"/>
      <c r="Q550" s="57"/>
    </row>
    <row r="551" spans="1:17" ht="14.25">
      <c r="A551" s="175"/>
      <c r="B551" s="175"/>
      <c r="C551" s="91" t="s">
        <v>166</v>
      </c>
      <c r="D551" s="135" t="s">
        <v>168</v>
      </c>
      <c r="E551" s="96"/>
      <c r="F551" s="22"/>
      <c r="G551" s="97"/>
      <c r="H551" s="177"/>
      <c r="I551" s="179"/>
      <c r="J551" s="182"/>
      <c r="K551" s="183"/>
      <c r="L551" s="185"/>
      <c r="M551" s="185"/>
      <c r="N551" s="29"/>
      <c r="O551" s="22"/>
      <c r="P551" s="57"/>
      <c r="Q551" s="57"/>
    </row>
    <row r="553" spans="1:17" ht="21">
      <c r="A553" s="3"/>
      <c r="B553" s="3"/>
      <c r="C553" s="3"/>
      <c r="D553" s="3"/>
      <c r="E553" s="230" t="s">
        <v>141</v>
      </c>
      <c r="F553" s="231"/>
      <c r="G553" s="231"/>
      <c r="H553" s="231"/>
      <c r="I553" s="231"/>
      <c r="J553" s="98"/>
      <c r="K553" s="99"/>
      <c r="L553" s="139"/>
      <c r="M553" s="52" t="s">
        <v>185</v>
      </c>
      <c r="N553" s="3"/>
      <c r="O553" s="3"/>
      <c r="P553" s="53"/>
      <c r="Q553" s="53"/>
    </row>
    <row r="554" spans="1:17" ht="14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53"/>
      <c r="Q554" s="53"/>
    </row>
    <row r="555" spans="1:17" ht="21">
      <c r="A555" s="2"/>
      <c r="B555" s="2"/>
      <c r="C555" s="2"/>
      <c r="D555" s="2"/>
      <c r="E555" s="54"/>
      <c r="F555" s="54"/>
      <c r="G555" s="54"/>
      <c r="H555" s="54"/>
      <c r="I555" s="55"/>
      <c r="J555" s="56"/>
      <c r="K555" s="50" t="s">
        <v>55</v>
      </c>
      <c r="L555" s="232">
        <f>$L$3</f>
        <v>43831</v>
      </c>
      <c r="M555" s="233"/>
      <c r="N555" s="134"/>
      <c r="O555" s="134"/>
      <c r="P555" s="57"/>
      <c r="Q555" s="234" t="s">
        <v>56</v>
      </c>
    </row>
    <row r="556" spans="1:17" ht="15">
      <c r="A556" s="2"/>
      <c r="B556" s="2"/>
      <c r="C556" s="2" t="s">
        <v>124</v>
      </c>
      <c r="D556" s="2"/>
      <c r="E556" s="2"/>
      <c r="F556" s="3"/>
      <c r="G556" s="3"/>
      <c r="H556" s="3"/>
      <c r="I556" s="55"/>
      <c r="J556" s="238" t="s">
        <v>174</v>
      </c>
      <c r="K556" s="238"/>
      <c r="L556" s="243" t="str">
        <f>IF($L$4="","",$L$4)</f>
        <v/>
      </c>
      <c r="M556" s="244"/>
      <c r="N556" s="61"/>
      <c r="O556" s="61"/>
      <c r="P556" s="57"/>
      <c r="Q556" s="235"/>
    </row>
    <row r="557" spans="1:17" ht="15">
      <c r="A557" s="2"/>
      <c r="B557" s="237" t="str">
        <f>IF($B$5=0,"",$B$5)</f>
        <v/>
      </c>
      <c r="C557" s="237"/>
      <c r="D557" s="237"/>
      <c r="E557" s="22" t="s">
        <v>177</v>
      </c>
      <c r="F557" s="3"/>
      <c r="G557" s="3"/>
      <c r="H557" s="3"/>
      <c r="I557" s="55"/>
      <c r="J557" s="238" t="s">
        <v>176</v>
      </c>
      <c r="K557" s="238"/>
      <c r="L557" s="242" t="str">
        <f>IF($L$5="","",$L$5)</f>
        <v/>
      </c>
      <c r="M557" s="225"/>
      <c r="N557" s="134"/>
      <c r="O557" s="134"/>
      <c r="P557" s="57"/>
      <c r="Q557" s="235"/>
    </row>
    <row r="558" spans="1:17" ht="15">
      <c r="A558" s="2"/>
      <c r="B558" s="2"/>
      <c r="C558" s="138"/>
      <c r="D558" s="22"/>
      <c r="E558" s="22"/>
      <c r="F558" s="239" t="s">
        <v>57</v>
      </c>
      <c r="G558" s="240"/>
      <c r="H558" s="241"/>
      <c r="I558" s="55"/>
      <c r="J558" s="223" t="s">
        <v>58</v>
      </c>
      <c r="K558" s="223"/>
      <c r="L558" s="242" t="str">
        <f>IF($L$6="","",$L$6)</f>
        <v/>
      </c>
      <c r="M558" s="225"/>
      <c r="N558" s="134"/>
      <c r="O558" s="134"/>
      <c r="P558" s="57"/>
      <c r="Q558" s="236"/>
    </row>
    <row r="559" spans="1:17" ht="14.25">
      <c r="A559" s="22"/>
      <c r="B559" s="22"/>
      <c r="C559" s="101" t="s">
        <v>59</v>
      </c>
      <c r="D559" s="1"/>
      <c r="E559" s="22"/>
      <c r="F559" s="220" t="str">
        <f>IF($F$7=4,"4シヨウヨ",IF($F$7=3,"3キウヨ",IF($F$7=2,"2サキフリ","1フリコミ")))</f>
        <v>1フリコミ</v>
      </c>
      <c r="G559" s="221"/>
      <c r="H559" s="222"/>
      <c r="I559" s="2"/>
      <c r="J559" s="223" t="s">
        <v>60</v>
      </c>
      <c r="K559" s="223"/>
      <c r="L559" s="224" t="str">
        <f>IF($L$7="","",$L$7)</f>
        <v/>
      </c>
      <c r="M559" s="225"/>
      <c r="N559" s="134"/>
      <c r="O559" s="134"/>
      <c r="P559" s="57"/>
      <c r="Q559" s="65"/>
    </row>
    <row r="560" spans="1:17" ht="14.25">
      <c r="A560" s="2"/>
      <c r="B560" s="103"/>
      <c r="C560" s="226">
        <f>IF($B$8="","平成　　年　　月　　日",$B$8)</f>
        <v>43831</v>
      </c>
      <c r="D560" s="227"/>
      <c r="E560" s="22"/>
      <c r="F560" s="3"/>
      <c r="G560" s="3"/>
      <c r="H560" s="3"/>
      <c r="I560" s="2"/>
      <c r="J560" s="223" t="s">
        <v>83</v>
      </c>
      <c r="K560" s="223"/>
      <c r="L560" s="228" t="str">
        <f>IF($L$8="","",$L$8)</f>
        <v/>
      </c>
      <c r="M560" s="229"/>
      <c r="N560" s="134"/>
      <c r="O560" s="134"/>
      <c r="P560" s="57"/>
      <c r="Q560" s="66"/>
    </row>
    <row r="561" spans="1:17" ht="14.25">
      <c r="A561" s="61"/>
      <c r="B561" s="61"/>
      <c r="C561" s="134"/>
      <c r="D561" s="134"/>
      <c r="E561" s="61"/>
      <c r="F561" s="61"/>
      <c r="G561" s="134"/>
      <c r="H561" s="134"/>
      <c r="I561" s="61"/>
      <c r="J561" s="134"/>
      <c r="K561" s="134"/>
      <c r="L561" s="134"/>
      <c r="M561" s="134"/>
      <c r="N561" s="61"/>
      <c r="O561" s="61"/>
      <c r="P561" s="57"/>
      <c r="Q561" s="57"/>
    </row>
    <row r="562" spans="1:17" ht="14.25">
      <c r="A562" s="67"/>
      <c r="B562" s="68"/>
      <c r="C562" s="69" t="s">
        <v>173</v>
      </c>
      <c r="D562" s="209" t="s">
        <v>62</v>
      </c>
      <c r="E562" s="211" t="s">
        <v>63</v>
      </c>
      <c r="F562" s="70"/>
      <c r="G562" s="213" t="s">
        <v>64</v>
      </c>
      <c r="H562" s="214"/>
      <c r="I562" s="214"/>
      <c r="J562" s="214"/>
      <c r="K562" s="215"/>
      <c r="L562" s="136" t="s">
        <v>65</v>
      </c>
      <c r="M562" s="72" t="s">
        <v>66</v>
      </c>
      <c r="N562" s="216"/>
      <c r="O562" s="73" t="s">
        <v>67</v>
      </c>
      <c r="P562" s="208"/>
      <c r="Q562" s="74" t="s">
        <v>68</v>
      </c>
    </row>
    <row r="563" spans="1:17" ht="14.25">
      <c r="A563" s="75"/>
      <c r="B563" s="76"/>
      <c r="C563" s="77" t="s">
        <v>86</v>
      </c>
      <c r="D563" s="210" t="s">
        <v>70</v>
      </c>
      <c r="E563" s="212"/>
      <c r="F563" s="76"/>
      <c r="G563" s="217" t="s">
        <v>87</v>
      </c>
      <c r="H563" s="218"/>
      <c r="I563" s="218"/>
      <c r="J563" s="218"/>
      <c r="K563" s="219"/>
      <c r="L563" s="78" t="s">
        <v>72</v>
      </c>
      <c r="M563" s="79" t="s">
        <v>169</v>
      </c>
      <c r="N563" s="216"/>
      <c r="O563" s="80" t="s">
        <v>73</v>
      </c>
      <c r="P563" s="208"/>
      <c r="Q563" s="81" t="s">
        <v>74</v>
      </c>
    </row>
    <row r="564" spans="1:17" ht="14.25" customHeight="1">
      <c r="A564" s="82">
        <v>1</v>
      </c>
      <c r="B564" s="68"/>
      <c r="C564" s="83"/>
      <c r="D564" s="194"/>
      <c r="E564" s="196"/>
      <c r="F564" s="198"/>
      <c r="G564" s="200"/>
      <c r="H564" s="201"/>
      <c r="I564" s="201"/>
      <c r="J564" s="201"/>
      <c r="K564" s="202"/>
      <c r="L564" s="205"/>
      <c r="M564" s="184">
        <f>IF(AND(L564&gt;0,ISNUMBER(L564)=TRUE),IF(ISNUMBER(O564)=FALSE,0,INDEX((三万円未満,三万円以上),O564+1,1,IF(L564&lt;30000,1,2))),0)</f>
        <v>0</v>
      </c>
      <c r="N564" s="186"/>
      <c r="O564" s="173"/>
      <c r="P564" s="188"/>
      <c r="Q564" s="189"/>
    </row>
    <row r="565" spans="1:17" ht="14.25" customHeight="1">
      <c r="A565" s="84"/>
      <c r="B565" s="76"/>
      <c r="C565" s="85"/>
      <c r="D565" s="195"/>
      <c r="E565" s="197"/>
      <c r="F565" s="199"/>
      <c r="G565" s="203"/>
      <c r="H565" s="203"/>
      <c r="I565" s="203"/>
      <c r="J565" s="203"/>
      <c r="K565" s="204"/>
      <c r="L565" s="206"/>
      <c r="M565" s="207"/>
      <c r="N565" s="187"/>
      <c r="O565" s="174"/>
      <c r="P565" s="188"/>
      <c r="Q565" s="190"/>
    </row>
    <row r="566" spans="1:17" ht="14.25" customHeight="1">
      <c r="A566" s="86">
        <v>2</v>
      </c>
      <c r="B566" s="68"/>
      <c r="C566" s="83"/>
      <c r="D566" s="194"/>
      <c r="E566" s="196"/>
      <c r="F566" s="198"/>
      <c r="G566" s="200"/>
      <c r="H566" s="201"/>
      <c r="I566" s="201"/>
      <c r="J566" s="201"/>
      <c r="K566" s="202"/>
      <c r="L566" s="205"/>
      <c r="M566" s="184">
        <f>IF(AND(L566&gt;0,ISNUMBER(L566)=TRUE),IF(ISNUMBER(O566)=FALSE,0,INDEX((三万円未満,三万円以上),O566+1,1,IF(L566&lt;30000,1,2))),0)</f>
        <v>0</v>
      </c>
      <c r="N566" s="186"/>
      <c r="O566" s="173"/>
      <c r="P566" s="188"/>
      <c r="Q566" s="189"/>
    </row>
    <row r="567" spans="1:17" ht="14.25" customHeight="1">
      <c r="A567" s="87"/>
      <c r="B567" s="88"/>
      <c r="C567" s="85"/>
      <c r="D567" s="195"/>
      <c r="E567" s="197"/>
      <c r="F567" s="199"/>
      <c r="G567" s="203"/>
      <c r="H567" s="203"/>
      <c r="I567" s="203"/>
      <c r="J567" s="203"/>
      <c r="K567" s="204"/>
      <c r="L567" s="206"/>
      <c r="M567" s="207"/>
      <c r="N567" s="187"/>
      <c r="O567" s="174"/>
      <c r="P567" s="188"/>
      <c r="Q567" s="190"/>
    </row>
    <row r="568" spans="1:17" ht="14.25" customHeight="1">
      <c r="A568" s="86">
        <v>3</v>
      </c>
      <c r="B568" s="68"/>
      <c r="C568" s="83"/>
      <c r="D568" s="194"/>
      <c r="E568" s="196"/>
      <c r="F568" s="198"/>
      <c r="G568" s="200"/>
      <c r="H568" s="201"/>
      <c r="I568" s="201"/>
      <c r="J568" s="201"/>
      <c r="K568" s="202"/>
      <c r="L568" s="205"/>
      <c r="M568" s="184">
        <f>IF(AND(L568&gt;0,ISNUMBER(L568)=TRUE),IF(ISNUMBER(O568)=FALSE,0,INDEX((三万円未満,三万円以上),O568+1,1,IF(L568&lt;30000,1,2))),0)</f>
        <v>0</v>
      </c>
      <c r="N568" s="186"/>
      <c r="O568" s="173"/>
      <c r="P568" s="188"/>
      <c r="Q568" s="189"/>
    </row>
    <row r="569" spans="1:17" ht="14.25" customHeight="1">
      <c r="A569" s="87"/>
      <c r="B569" s="76"/>
      <c r="C569" s="85"/>
      <c r="D569" s="195"/>
      <c r="E569" s="197"/>
      <c r="F569" s="199"/>
      <c r="G569" s="203"/>
      <c r="H569" s="203"/>
      <c r="I569" s="203"/>
      <c r="J569" s="203"/>
      <c r="K569" s="204"/>
      <c r="L569" s="206"/>
      <c r="M569" s="207"/>
      <c r="N569" s="187"/>
      <c r="O569" s="174"/>
      <c r="P569" s="188"/>
      <c r="Q569" s="190"/>
    </row>
    <row r="570" spans="1:17" ht="14.25" customHeight="1">
      <c r="A570" s="86">
        <v>4</v>
      </c>
      <c r="B570" s="68"/>
      <c r="C570" s="83"/>
      <c r="D570" s="194"/>
      <c r="E570" s="196"/>
      <c r="F570" s="198"/>
      <c r="G570" s="200"/>
      <c r="H570" s="201"/>
      <c r="I570" s="201"/>
      <c r="J570" s="201"/>
      <c r="K570" s="202"/>
      <c r="L570" s="205"/>
      <c r="M570" s="184">
        <f>IF(AND(L570&gt;0,ISNUMBER(L570)=TRUE),IF(ISNUMBER(O570)=FALSE,0,INDEX((三万円未満,三万円以上),O570+1,1,IF(L570&lt;30000,1,2))),0)</f>
        <v>0</v>
      </c>
      <c r="N570" s="186"/>
      <c r="O570" s="173"/>
      <c r="P570" s="188"/>
      <c r="Q570" s="189"/>
    </row>
    <row r="571" spans="1:17" ht="14.25" customHeight="1">
      <c r="A571" s="87"/>
      <c r="B571" s="88"/>
      <c r="C571" s="85"/>
      <c r="D571" s="195"/>
      <c r="E571" s="197"/>
      <c r="F571" s="199"/>
      <c r="G571" s="203"/>
      <c r="H571" s="203"/>
      <c r="I571" s="203"/>
      <c r="J571" s="203"/>
      <c r="K571" s="204"/>
      <c r="L571" s="206"/>
      <c r="M571" s="207"/>
      <c r="N571" s="187"/>
      <c r="O571" s="174"/>
      <c r="P571" s="188"/>
      <c r="Q571" s="190"/>
    </row>
    <row r="572" spans="1:17" ht="14.25" customHeight="1">
      <c r="A572" s="86">
        <v>5</v>
      </c>
      <c r="B572" s="68"/>
      <c r="C572" s="83"/>
      <c r="D572" s="194"/>
      <c r="E572" s="196"/>
      <c r="F572" s="198"/>
      <c r="G572" s="200"/>
      <c r="H572" s="201"/>
      <c r="I572" s="201"/>
      <c r="J572" s="201"/>
      <c r="K572" s="202"/>
      <c r="L572" s="205"/>
      <c r="M572" s="184">
        <f>IF(AND(L572&gt;0,ISNUMBER(L572)=TRUE),IF(ISNUMBER(O572)=FALSE,0,INDEX((三万円未満,三万円以上),O572+1,1,IF(L572&lt;30000,1,2))),0)</f>
        <v>0</v>
      </c>
      <c r="N572" s="186"/>
      <c r="O572" s="173"/>
      <c r="P572" s="188"/>
      <c r="Q572" s="189"/>
    </row>
    <row r="573" spans="1:17" ht="14.25" customHeight="1">
      <c r="A573" s="87"/>
      <c r="B573" s="76"/>
      <c r="C573" s="85"/>
      <c r="D573" s="195"/>
      <c r="E573" s="197"/>
      <c r="F573" s="199"/>
      <c r="G573" s="203"/>
      <c r="H573" s="203"/>
      <c r="I573" s="203"/>
      <c r="J573" s="203"/>
      <c r="K573" s="204"/>
      <c r="L573" s="206"/>
      <c r="M573" s="207"/>
      <c r="N573" s="187"/>
      <c r="O573" s="174"/>
      <c r="P573" s="188"/>
      <c r="Q573" s="190"/>
    </row>
    <row r="574" spans="1:17" ht="14.25" customHeight="1">
      <c r="A574" s="86">
        <v>6</v>
      </c>
      <c r="B574" s="68"/>
      <c r="C574" s="83"/>
      <c r="D574" s="194"/>
      <c r="E574" s="196"/>
      <c r="F574" s="198"/>
      <c r="G574" s="200"/>
      <c r="H574" s="201"/>
      <c r="I574" s="201"/>
      <c r="J574" s="201"/>
      <c r="K574" s="202"/>
      <c r="L574" s="205"/>
      <c r="M574" s="184">
        <f>IF(AND(L574&gt;0,ISNUMBER(L574)=TRUE),IF(ISNUMBER(O574)=FALSE,0,INDEX((三万円未満,三万円以上),O574+1,1,IF(L574&lt;30000,1,2))),0)</f>
        <v>0</v>
      </c>
      <c r="N574" s="186"/>
      <c r="O574" s="173"/>
      <c r="P574" s="188"/>
      <c r="Q574" s="189"/>
    </row>
    <row r="575" spans="1:17" ht="14.25" customHeight="1">
      <c r="A575" s="87"/>
      <c r="B575" s="88"/>
      <c r="C575" s="85"/>
      <c r="D575" s="195"/>
      <c r="E575" s="197"/>
      <c r="F575" s="199"/>
      <c r="G575" s="203"/>
      <c r="H575" s="203"/>
      <c r="I575" s="203"/>
      <c r="J575" s="203"/>
      <c r="K575" s="204"/>
      <c r="L575" s="206"/>
      <c r="M575" s="207"/>
      <c r="N575" s="187"/>
      <c r="O575" s="174"/>
      <c r="P575" s="188"/>
      <c r="Q575" s="190"/>
    </row>
    <row r="576" spans="1:17" ht="14.25" customHeight="1">
      <c r="A576" s="86">
        <v>7</v>
      </c>
      <c r="B576" s="68"/>
      <c r="C576" s="83"/>
      <c r="D576" s="194"/>
      <c r="E576" s="196"/>
      <c r="F576" s="198"/>
      <c r="G576" s="200"/>
      <c r="H576" s="201"/>
      <c r="I576" s="201"/>
      <c r="J576" s="201"/>
      <c r="K576" s="202"/>
      <c r="L576" s="205"/>
      <c r="M576" s="184">
        <f>IF(AND(L576&gt;0,ISNUMBER(L576)=TRUE),IF(ISNUMBER(O576)=FALSE,0,INDEX((三万円未満,三万円以上),O576+1,1,IF(L576&lt;30000,1,2))),0)</f>
        <v>0</v>
      </c>
      <c r="N576" s="186"/>
      <c r="O576" s="173"/>
      <c r="P576" s="188"/>
      <c r="Q576" s="189"/>
    </row>
    <row r="577" spans="1:17" ht="14.25" customHeight="1">
      <c r="A577" s="87"/>
      <c r="B577" s="76"/>
      <c r="C577" s="85"/>
      <c r="D577" s="195"/>
      <c r="E577" s="197"/>
      <c r="F577" s="199"/>
      <c r="G577" s="203"/>
      <c r="H577" s="203"/>
      <c r="I577" s="203"/>
      <c r="J577" s="203"/>
      <c r="K577" s="204"/>
      <c r="L577" s="206"/>
      <c r="M577" s="207"/>
      <c r="N577" s="187"/>
      <c r="O577" s="174"/>
      <c r="P577" s="188"/>
      <c r="Q577" s="190"/>
    </row>
    <row r="578" spans="1:17" ht="14.25" customHeight="1">
      <c r="A578" s="86">
        <v>8</v>
      </c>
      <c r="B578" s="68"/>
      <c r="C578" s="83"/>
      <c r="D578" s="194"/>
      <c r="E578" s="196"/>
      <c r="F578" s="198"/>
      <c r="G578" s="200"/>
      <c r="H578" s="201"/>
      <c r="I578" s="201"/>
      <c r="J578" s="201"/>
      <c r="K578" s="202"/>
      <c r="L578" s="205"/>
      <c r="M578" s="184">
        <f>IF(AND(L578&gt;0,ISNUMBER(L578)=TRUE),IF(ISNUMBER(O578)=FALSE,0,INDEX((三万円未満,三万円以上),O578+1,1,IF(L578&lt;30000,1,2))),0)</f>
        <v>0</v>
      </c>
      <c r="N578" s="186"/>
      <c r="O578" s="173"/>
      <c r="P578" s="188"/>
      <c r="Q578" s="189"/>
    </row>
    <row r="579" spans="1:17" ht="14.25" customHeight="1">
      <c r="A579" s="87"/>
      <c r="B579" s="88"/>
      <c r="C579" s="85"/>
      <c r="D579" s="195"/>
      <c r="E579" s="197"/>
      <c r="F579" s="199"/>
      <c r="G579" s="203"/>
      <c r="H579" s="203"/>
      <c r="I579" s="203"/>
      <c r="J579" s="203"/>
      <c r="K579" s="204"/>
      <c r="L579" s="206"/>
      <c r="M579" s="207"/>
      <c r="N579" s="187"/>
      <c r="O579" s="174"/>
      <c r="P579" s="188"/>
      <c r="Q579" s="190"/>
    </row>
    <row r="580" spans="1:17" ht="14.25" customHeight="1">
      <c r="A580" s="86">
        <v>9</v>
      </c>
      <c r="B580" s="68"/>
      <c r="C580" s="83"/>
      <c r="D580" s="194"/>
      <c r="E580" s="196"/>
      <c r="F580" s="198"/>
      <c r="G580" s="200"/>
      <c r="H580" s="201"/>
      <c r="I580" s="201"/>
      <c r="J580" s="201"/>
      <c r="K580" s="202"/>
      <c r="L580" s="205"/>
      <c r="M580" s="184">
        <f>IF(AND(L580&gt;0,ISNUMBER(L580)=TRUE),IF(ISNUMBER(O580)=FALSE,0,INDEX((三万円未満,三万円以上),O580+1,1,IF(L580&lt;30000,1,2))),0)</f>
        <v>0</v>
      </c>
      <c r="N580" s="186"/>
      <c r="O580" s="173"/>
      <c r="P580" s="188"/>
      <c r="Q580" s="189"/>
    </row>
    <row r="581" spans="1:17" ht="14.25" customHeight="1">
      <c r="A581" s="87"/>
      <c r="B581" s="76"/>
      <c r="C581" s="85"/>
      <c r="D581" s="195"/>
      <c r="E581" s="197"/>
      <c r="F581" s="199"/>
      <c r="G581" s="203"/>
      <c r="H581" s="203"/>
      <c r="I581" s="203"/>
      <c r="J581" s="203"/>
      <c r="K581" s="204"/>
      <c r="L581" s="206"/>
      <c r="M581" s="207"/>
      <c r="N581" s="187"/>
      <c r="O581" s="174"/>
      <c r="P581" s="188"/>
      <c r="Q581" s="190"/>
    </row>
    <row r="582" spans="1:17" ht="14.25" customHeight="1">
      <c r="A582" s="86">
        <v>10</v>
      </c>
      <c r="B582" s="68"/>
      <c r="C582" s="83"/>
      <c r="D582" s="194"/>
      <c r="E582" s="196"/>
      <c r="F582" s="198"/>
      <c r="G582" s="200"/>
      <c r="H582" s="201"/>
      <c r="I582" s="201"/>
      <c r="J582" s="201"/>
      <c r="K582" s="202"/>
      <c r="L582" s="205"/>
      <c r="M582" s="184">
        <f>IF(AND(L582&gt;0,ISNUMBER(L582)=TRUE),IF(ISNUMBER(O582)=FALSE,0,INDEX((三万円未満,三万円以上),O582+1,1,IF(L582&lt;30000,1,2))),0)</f>
        <v>0</v>
      </c>
      <c r="N582" s="186"/>
      <c r="O582" s="173"/>
      <c r="P582" s="188"/>
      <c r="Q582" s="189"/>
    </row>
    <row r="583" spans="1:17" ht="14.25" customHeight="1">
      <c r="A583" s="87"/>
      <c r="B583" s="88"/>
      <c r="C583" s="85"/>
      <c r="D583" s="195"/>
      <c r="E583" s="197"/>
      <c r="F583" s="199"/>
      <c r="G583" s="203"/>
      <c r="H583" s="203"/>
      <c r="I583" s="203"/>
      <c r="J583" s="203"/>
      <c r="K583" s="204"/>
      <c r="L583" s="206"/>
      <c r="M583" s="207"/>
      <c r="N583" s="187"/>
      <c r="O583" s="174"/>
      <c r="P583" s="188"/>
      <c r="Q583" s="190"/>
    </row>
    <row r="584" spans="1:17" ht="14.25" customHeight="1">
      <c r="A584" s="86">
        <v>11</v>
      </c>
      <c r="B584" s="68"/>
      <c r="C584" s="83"/>
      <c r="D584" s="194"/>
      <c r="E584" s="196"/>
      <c r="F584" s="198"/>
      <c r="G584" s="200"/>
      <c r="H584" s="201"/>
      <c r="I584" s="201"/>
      <c r="J584" s="201"/>
      <c r="K584" s="202"/>
      <c r="L584" s="205"/>
      <c r="M584" s="184">
        <f>IF(AND(L584&gt;0,ISNUMBER(L584)=TRUE),IF(ISNUMBER(O584)=FALSE,0,INDEX((三万円未満,三万円以上),O584+1,1,IF(L584&lt;30000,1,2))),0)</f>
        <v>0</v>
      </c>
      <c r="N584" s="186"/>
      <c r="O584" s="173"/>
      <c r="P584" s="188"/>
      <c r="Q584" s="189"/>
    </row>
    <row r="585" spans="1:17" ht="14.25" customHeight="1">
      <c r="A585" s="87"/>
      <c r="B585" s="76"/>
      <c r="C585" s="85"/>
      <c r="D585" s="195"/>
      <c r="E585" s="197"/>
      <c r="F585" s="199"/>
      <c r="G585" s="203"/>
      <c r="H585" s="203"/>
      <c r="I585" s="203"/>
      <c r="J585" s="203"/>
      <c r="K585" s="204"/>
      <c r="L585" s="206"/>
      <c r="M585" s="207"/>
      <c r="N585" s="187"/>
      <c r="O585" s="174"/>
      <c r="P585" s="188"/>
      <c r="Q585" s="190"/>
    </row>
    <row r="586" spans="1:17" ht="14.25" customHeight="1">
      <c r="A586" s="86">
        <v>12</v>
      </c>
      <c r="B586" s="68"/>
      <c r="C586" s="83"/>
      <c r="D586" s="194"/>
      <c r="E586" s="196"/>
      <c r="F586" s="198"/>
      <c r="G586" s="200"/>
      <c r="H586" s="201"/>
      <c r="I586" s="201"/>
      <c r="J586" s="201"/>
      <c r="K586" s="202"/>
      <c r="L586" s="205"/>
      <c r="M586" s="184">
        <f>IF(AND(L586&gt;0,ISNUMBER(L586)=TRUE),IF(ISNUMBER(O586)=FALSE,0,INDEX((三万円未満,三万円以上),O586+1,1,IF(L586&lt;30000,1,2))),0)</f>
        <v>0</v>
      </c>
      <c r="N586" s="186"/>
      <c r="O586" s="173"/>
      <c r="P586" s="188"/>
      <c r="Q586" s="189"/>
    </row>
    <row r="587" spans="1:17" ht="14.25" customHeight="1">
      <c r="A587" s="87"/>
      <c r="B587" s="88"/>
      <c r="C587" s="85"/>
      <c r="D587" s="195"/>
      <c r="E587" s="197"/>
      <c r="F587" s="199"/>
      <c r="G587" s="203"/>
      <c r="H587" s="203"/>
      <c r="I587" s="203"/>
      <c r="J587" s="203"/>
      <c r="K587" s="204"/>
      <c r="L587" s="206"/>
      <c r="M587" s="207"/>
      <c r="N587" s="187"/>
      <c r="O587" s="174"/>
      <c r="P587" s="188"/>
      <c r="Q587" s="190"/>
    </row>
    <row r="588" spans="1:17" ht="14.25" customHeight="1">
      <c r="A588" s="86">
        <v>13</v>
      </c>
      <c r="B588" s="68"/>
      <c r="C588" s="83"/>
      <c r="D588" s="194"/>
      <c r="E588" s="196"/>
      <c r="F588" s="198"/>
      <c r="G588" s="200"/>
      <c r="H588" s="201"/>
      <c r="I588" s="201"/>
      <c r="J588" s="201"/>
      <c r="K588" s="202"/>
      <c r="L588" s="205"/>
      <c r="M588" s="184">
        <f>IF(AND(L588&gt;0,ISNUMBER(L588)=TRUE),IF(ISNUMBER(O588)=FALSE,0,INDEX((三万円未満,三万円以上),O588+1,1,IF(L588&lt;30000,1,2))),0)</f>
        <v>0</v>
      </c>
      <c r="N588" s="186"/>
      <c r="O588" s="173"/>
      <c r="P588" s="188"/>
      <c r="Q588" s="189"/>
    </row>
    <row r="589" spans="1:17" ht="14.25" customHeight="1">
      <c r="A589" s="87"/>
      <c r="B589" s="76"/>
      <c r="C589" s="85"/>
      <c r="D589" s="195"/>
      <c r="E589" s="197"/>
      <c r="F589" s="199"/>
      <c r="G589" s="203"/>
      <c r="H589" s="203"/>
      <c r="I589" s="203"/>
      <c r="J589" s="203"/>
      <c r="K589" s="204"/>
      <c r="L589" s="206"/>
      <c r="M589" s="207"/>
      <c r="N589" s="187"/>
      <c r="O589" s="174"/>
      <c r="P589" s="188"/>
      <c r="Q589" s="190"/>
    </row>
    <row r="590" spans="1:17" ht="14.25" customHeight="1">
      <c r="A590" s="86">
        <v>14</v>
      </c>
      <c r="B590" s="68"/>
      <c r="C590" s="83"/>
      <c r="D590" s="194"/>
      <c r="E590" s="196"/>
      <c r="F590" s="198"/>
      <c r="G590" s="200"/>
      <c r="H590" s="201"/>
      <c r="I590" s="201"/>
      <c r="J590" s="201"/>
      <c r="K590" s="202"/>
      <c r="L590" s="205"/>
      <c r="M590" s="184">
        <f>IF(AND(L590&gt;0,ISNUMBER(L590)=TRUE),IF(ISNUMBER(O590)=FALSE,0,INDEX((三万円未満,三万円以上),O590+1,1,IF(L590&lt;30000,1,2))),0)</f>
        <v>0</v>
      </c>
      <c r="N590" s="186"/>
      <c r="O590" s="173"/>
      <c r="P590" s="188"/>
      <c r="Q590" s="189"/>
    </row>
    <row r="591" spans="1:17" ht="14.25" customHeight="1">
      <c r="A591" s="87"/>
      <c r="B591" s="88"/>
      <c r="C591" s="85"/>
      <c r="D591" s="195"/>
      <c r="E591" s="197"/>
      <c r="F591" s="199"/>
      <c r="G591" s="203"/>
      <c r="H591" s="203"/>
      <c r="I591" s="203"/>
      <c r="J591" s="203"/>
      <c r="K591" s="204"/>
      <c r="L591" s="206"/>
      <c r="M591" s="207"/>
      <c r="N591" s="187"/>
      <c r="O591" s="174"/>
      <c r="P591" s="188"/>
      <c r="Q591" s="190"/>
    </row>
    <row r="592" spans="1:17" ht="14.25" customHeight="1">
      <c r="A592" s="86">
        <v>15</v>
      </c>
      <c r="B592" s="68"/>
      <c r="C592" s="83"/>
      <c r="D592" s="194"/>
      <c r="E592" s="196"/>
      <c r="F592" s="198"/>
      <c r="G592" s="200"/>
      <c r="H592" s="201"/>
      <c r="I592" s="201"/>
      <c r="J592" s="201"/>
      <c r="K592" s="202"/>
      <c r="L592" s="205"/>
      <c r="M592" s="184">
        <f>IF(AND(L592&gt;0,ISNUMBER(L592)=TRUE),IF(ISNUMBER(O592)=FALSE,0,INDEX((三万円未満,三万円以上),O592+1,1,IF(L592&lt;30000,1,2))),0)</f>
        <v>0</v>
      </c>
      <c r="N592" s="186"/>
      <c r="O592" s="173"/>
      <c r="P592" s="188"/>
      <c r="Q592" s="189"/>
    </row>
    <row r="593" spans="1:17" ht="14.25" customHeight="1">
      <c r="A593" s="75"/>
      <c r="B593" s="76"/>
      <c r="C593" s="85"/>
      <c r="D593" s="195"/>
      <c r="E593" s="197"/>
      <c r="F593" s="199"/>
      <c r="G593" s="203"/>
      <c r="H593" s="203"/>
      <c r="I593" s="203"/>
      <c r="J593" s="203"/>
      <c r="K593" s="204"/>
      <c r="L593" s="206"/>
      <c r="M593" s="207"/>
      <c r="N593" s="187"/>
      <c r="O593" s="174"/>
      <c r="P593" s="188"/>
      <c r="Q593" s="190"/>
    </row>
    <row r="594" spans="1:17" ht="14.25">
      <c r="A594" s="175" t="s">
        <v>62</v>
      </c>
      <c r="B594" s="175"/>
      <c r="C594" s="91" t="s">
        <v>77</v>
      </c>
      <c r="D594" s="135" t="s">
        <v>78</v>
      </c>
      <c r="E594" s="101"/>
      <c r="F594" s="36"/>
      <c r="G594" s="137"/>
      <c r="H594" s="176">
        <f>COUNTIF(L564:L593,"&gt;=1")</f>
        <v>0</v>
      </c>
      <c r="I594" s="178" t="s">
        <v>75</v>
      </c>
      <c r="J594" s="180" t="s">
        <v>76</v>
      </c>
      <c r="K594" s="181"/>
      <c r="L594" s="192">
        <f>SUM(L564:L593)</f>
        <v>0</v>
      </c>
      <c r="M594" s="192">
        <f>SUM(M564:M593)</f>
        <v>0</v>
      </c>
      <c r="N594" s="29"/>
      <c r="O594" s="22"/>
      <c r="P594" s="140"/>
      <c r="Q594" s="140"/>
    </row>
    <row r="595" spans="1:17" ht="14.25" customHeight="1">
      <c r="A595" s="175"/>
      <c r="B595" s="175"/>
      <c r="C595" s="91" t="s">
        <v>79</v>
      </c>
      <c r="D595" s="135" t="s">
        <v>80</v>
      </c>
      <c r="E595" s="94"/>
      <c r="F595" s="22"/>
      <c r="G595" s="93"/>
      <c r="H595" s="191"/>
      <c r="I595" s="179"/>
      <c r="J595" s="182"/>
      <c r="K595" s="183"/>
      <c r="L595" s="193"/>
      <c r="M595" s="193"/>
      <c r="N595" s="29"/>
      <c r="O595" s="22"/>
      <c r="P595" s="57"/>
      <c r="Q595" s="57"/>
    </row>
    <row r="596" spans="1:17" ht="14.25">
      <c r="A596" s="175"/>
      <c r="B596" s="175"/>
      <c r="C596" s="91" t="s">
        <v>165</v>
      </c>
      <c r="D596" s="135" t="s">
        <v>167</v>
      </c>
      <c r="E596" s="96"/>
      <c r="F596" s="22"/>
      <c r="G596" s="95"/>
      <c r="H596" s="176">
        <f>H550+H594</f>
        <v>0</v>
      </c>
      <c r="I596" s="178" t="s">
        <v>75</v>
      </c>
      <c r="J596" s="180" t="s">
        <v>81</v>
      </c>
      <c r="K596" s="181"/>
      <c r="L596" s="184">
        <f>L594+L550</f>
        <v>0</v>
      </c>
      <c r="M596" s="184">
        <f>M594+M550</f>
        <v>0</v>
      </c>
      <c r="N596" s="29"/>
      <c r="O596" s="22"/>
      <c r="P596" s="57"/>
      <c r="Q596" s="57"/>
    </row>
    <row r="597" spans="1:17" ht="14.25">
      <c r="A597" s="175"/>
      <c r="B597" s="175"/>
      <c r="C597" s="91" t="s">
        <v>166</v>
      </c>
      <c r="D597" s="135" t="s">
        <v>168</v>
      </c>
      <c r="E597" s="96"/>
      <c r="F597" s="22"/>
      <c r="G597" s="97"/>
      <c r="H597" s="177"/>
      <c r="I597" s="179"/>
      <c r="J597" s="182"/>
      <c r="K597" s="183"/>
      <c r="L597" s="185"/>
      <c r="M597" s="185"/>
      <c r="N597" s="29"/>
      <c r="O597" s="22"/>
      <c r="P597" s="57"/>
      <c r="Q597" s="57"/>
    </row>
    <row r="599" spans="1:17" ht="21">
      <c r="A599" s="3"/>
      <c r="B599" s="3"/>
      <c r="C599" s="3"/>
      <c r="D599" s="3"/>
      <c r="E599" s="230" t="s">
        <v>141</v>
      </c>
      <c r="F599" s="231"/>
      <c r="G599" s="231"/>
      <c r="H599" s="231"/>
      <c r="I599" s="231"/>
      <c r="J599" s="98"/>
      <c r="K599" s="99"/>
      <c r="L599" s="139"/>
      <c r="M599" s="52" t="s">
        <v>186</v>
      </c>
      <c r="N599" s="3"/>
      <c r="O599" s="3"/>
      <c r="P599" s="53"/>
      <c r="Q599" s="53"/>
    </row>
    <row r="600" spans="1:17" ht="14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53"/>
      <c r="Q600" s="53"/>
    </row>
    <row r="601" spans="1:17" ht="21">
      <c r="A601" s="2"/>
      <c r="B601" s="2"/>
      <c r="C601" s="2"/>
      <c r="D601" s="2"/>
      <c r="E601" s="54"/>
      <c r="F601" s="54"/>
      <c r="G601" s="54"/>
      <c r="H601" s="54"/>
      <c r="I601" s="55"/>
      <c r="J601" s="56"/>
      <c r="K601" s="50" t="s">
        <v>55</v>
      </c>
      <c r="L601" s="232">
        <f>$L$3</f>
        <v>43831</v>
      </c>
      <c r="M601" s="233"/>
      <c r="N601" s="134"/>
      <c r="O601" s="134"/>
      <c r="P601" s="57"/>
      <c r="Q601" s="234" t="s">
        <v>56</v>
      </c>
    </row>
    <row r="602" spans="1:17" ht="15">
      <c r="A602" s="2"/>
      <c r="B602" s="2"/>
      <c r="C602" s="2" t="s">
        <v>124</v>
      </c>
      <c r="D602" s="2"/>
      <c r="E602" s="2"/>
      <c r="F602" s="3"/>
      <c r="G602" s="3"/>
      <c r="H602" s="3"/>
      <c r="I602" s="55"/>
      <c r="J602" s="238" t="s">
        <v>174</v>
      </c>
      <c r="K602" s="238"/>
      <c r="L602" s="243" t="str">
        <f>IF($L$4="","",$L$4)</f>
        <v/>
      </c>
      <c r="M602" s="244"/>
      <c r="N602" s="61"/>
      <c r="O602" s="61"/>
      <c r="P602" s="57"/>
      <c r="Q602" s="235"/>
    </row>
    <row r="603" spans="1:17" ht="15">
      <c r="A603" s="2"/>
      <c r="B603" s="237" t="str">
        <f>IF($B$5=0,"",$B$5)</f>
        <v/>
      </c>
      <c r="C603" s="237"/>
      <c r="D603" s="237"/>
      <c r="E603" s="22" t="s">
        <v>177</v>
      </c>
      <c r="F603" s="3"/>
      <c r="G603" s="3"/>
      <c r="H603" s="3"/>
      <c r="I603" s="55"/>
      <c r="J603" s="238" t="s">
        <v>176</v>
      </c>
      <c r="K603" s="238"/>
      <c r="L603" s="242" t="str">
        <f>IF($L$5="","",$L$5)</f>
        <v/>
      </c>
      <c r="M603" s="225"/>
      <c r="N603" s="134"/>
      <c r="O603" s="134"/>
      <c r="P603" s="57"/>
      <c r="Q603" s="235"/>
    </row>
    <row r="604" spans="1:17" ht="15">
      <c r="A604" s="2"/>
      <c r="B604" s="2"/>
      <c r="C604" s="138"/>
      <c r="D604" s="22"/>
      <c r="E604" s="22"/>
      <c r="F604" s="239" t="s">
        <v>57</v>
      </c>
      <c r="G604" s="240"/>
      <c r="H604" s="241"/>
      <c r="I604" s="55"/>
      <c r="J604" s="223" t="s">
        <v>58</v>
      </c>
      <c r="K604" s="223"/>
      <c r="L604" s="242" t="str">
        <f>IF($L$6="","",$L$6)</f>
        <v/>
      </c>
      <c r="M604" s="225"/>
      <c r="N604" s="134"/>
      <c r="O604" s="134"/>
      <c r="P604" s="57"/>
      <c r="Q604" s="236"/>
    </row>
    <row r="605" spans="1:17" ht="14.25">
      <c r="A605" s="22"/>
      <c r="B605" s="22"/>
      <c r="C605" s="101" t="s">
        <v>59</v>
      </c>
      <c r="D605" s="1"/>
      <c r="E605" s="22"/>
      <c r="F605" s="220" t="str">
        <f>IF($F$7=4,"4シヨウヨ",IF($F$7=3,"3キウヨ",IF($F$7=2,"2サキフリ","1フリコミ")))</f>
        <v>1フリコミ</v>
      </c>
      <c r="G605" s="221"/>
      <c r="H605" s="222"/>
      <c r="I605" s="2"/>
      <c r="J605" s="223" t="s">
        <v>60</v>
      </c>
      <c r="K605" s="223"/>
      <c r="L605" s="224" t="str">
        <f>IF($L$7="","",$L$7)</f>
        <v/>
      </c>
      <c r="M605" s="225"/>
      <c r="N605" s="134"/>
      <c r="O605" s="134"/>
      <c r="P605" s="57"/>
      <c r="Q605" s="65"/>
    </row>
    <row r="606" spans="1:17" ht="14.25">
      <c r="A606" s="2"/>
      <c r="B606" s="103"/>
      <c r="C606" s="226">
        <f>IF($B$8="","平成　　年　　月　　日",$B$8)</f>
        <v>43831</v>
      </c>
      <c r="D606" s="227"/>
      <c r="E606" s="22"/>
      <c r="F606" s="3"/>
      <c r="G606" s="3"/>
      <c r="H606" s="3"/>
      <c r="I606" s="2"/>
      <c r="J606" s="223" t="s">
        <v>83</v>
      </c>
      <c r="K606" s="223"/>
      <c r="L606" s="228" t="str">
        <f>IF($L$8="","",$L$8)</f>
        <v/>
      </c>
      <c r="M606" s="229"/>
      <c r="N606" s="134"/>
      <c r="O606" s="134"/>
      <c r="P606" s="57"/>
      <c r="Q606" s="66"/>
    </row>
    <row r="607" spans="1:17" ht="14.25">
      <c r="A607" s="61"/>
      <c r="B607" s="61"/>
      <c r="C607" s="134"/>
      <c r="D607" s="134"/>
      <c r="E607" s="61"/>
      <c r="F607" s="61"/>
      <c r="G607" s="134"/>
      <c r="H607" s="134"/>
      <c r="I607" s="61"/>
      <c r="J607" s="134"/>
      <c r="K607" s="134"/>
      <c r="L607" s="134"/>
      <c r="M607" s="134"/>
      <c r="N607" s="61"/>
      <c r="O607" s="61"/>
      <c r="P607" s="57"/>
      <c r="Q607" s="57"/>
    </row>
    <row r="608" spans="1:17" ht="14.25">
      <c r="A608" s="67"/>
      <c r="B608" s="68"/>
      <c r="C608" s="69" t="s">
        <v>173</v>
      </c>
      <c r="D608" s="209" t="s">
        <v>62</v>
      </c>
      <c r="E608" s="211" t="s">
        <v>63</v>
      </c>
      <c r="F608" s="70"/>
      <c r="G608" s="213" t="s">
        <v>64</v>
      </c>
      <c r="H608" s="214"/>
      <c r="I608" s="214"/>
      <c r="J608" s="214"/>
      <c r="K608" s="215"/>
      <c r="L608" s="136" t="s">
        <v>65</v>
      </c>
      <c r="M608" s="72" t="s">
        <v>66</v>
      </c>
      <c r="N608" s="216"/>
      <c r="O608" s="73" t="s">
        <v>67</v>
      </c>
      <c r="P608" s="208"/>
      <c r="Q608" s="74" t="s">
        <v>68</v>
      </c>
    </row>
    <row r="609" spans="1:17" ht="14.25">
      <c r="A609" s="75"/>
      <c r="B609" s="76"/>
      <c r="C609" s="77" t="s">
        <v>86</v>
      </c>
      <c r="D609" s="210" t="s">
        <v>70</v>
      </c>
      <c r="E609" s="212"/>
      <c r="F609" s="76"/>
      <c r="G609" s="217" t="s">
        <v>87</v>
      </c>
      <c r="H609" s="218"/>
      <c r="I609" s="218"/>
      <c r="J609" s="218"/>
      <c r="K609" s="219"/>
      <c r="L609" s="78" t="s">
        <v>72</v>
      </c>
      <c r="M609" s="79" t="s">
        <v>169</v>
      </c>
      <c r="N609" s="216"/>
      <c r="O609" s="80" t="s">
        <v>73</v>
      </c>
      <c r="P609" s="208"/>
      <c r="Q609" s="81" t="s">
        <v>74</v>
      </c>
    </row>
    <row r="610" spans="1:17" ht="14.25" customHeight="1">
      <c r="A610" s="82">
        <v>1</v>
      </c>
      <c r="B610" s="68"/>
      <c r="C610" s="83"/>
      <c r="D610" s="194"/>
      <c r="E610" s="196"/>
      <c r="F610" s="198"/>
      <c r="G610" s="200"/>
      <c r="H610" s="201"/>
      <c r="I610" s="201"/>
      <c r="J610" s="201"/>
      <c r="K610" s="202"/>
      <c r="L610" s="205"/>
      <c r="M610" s="184">
        <f>IF(AND(L610&gt;0,ISNUMBER(L610)=TRUE),IF(ISNUMBER(O610)=FALSE,0,INDEX((三万円未満,三万円以上),O610+1,1,IF(L610&lt;30000,1,2))),0)</f>
        <v>0</v>
      </c>
      <c r="N610" s="186"/>
      <c r="O610" s="173"/>
      <c r="P610" s="188"/>
      <c r="Q610" s="189"/>
    </row>
    <row r="611" spans="1:17" ht="14.25" customHeight="1">
      <c r="A611" s="84"/>
      <c r="B611" s="76"/>
      <c r="C611" s="85"/>
      <c r="D611" s="195"/>
      <c r="E611" s="197"/>
      <c r="F611" s="199"/>
      <c r="G611" s="203"/>
      <c r="H611" s="203"/>
      <c r="I611" s="203"/>
      <c r="J611" s="203"/>
      <c r="K611" s="204"/>
      <c r="L611" s="206"/>
      <c r="M611" s="207"/>
      <c r="N611" s="187"/>
      <c r="O611" s="174"/>
      <c r="P611" s="188"/>
      <c r="Q611" s="190"/>
    </row>
    <row r="612" spans="1:17" ht="14.25" customHeight="1">
      <c r="A612" s="86">
        <v>2</v>
      </c>
      <c r="B612" s="68"/>
      <c r="C612" s="83"/>
      <c r="D612" s="194"/>
      <c r="E612" s="196"/>
      <c r="F612" s="198"/>
      <c r="G612" s="200"/>
      <c r="H612" s="201"/>
      <c r="I612" s="201"/>
      <c r="J612" s="201"/>
      <c r="K612" s="202"/>
      <c r="L612" s="205"/>
      <c r="M612" s="184">
        <f>IF(AND(L612&gt;0,ISNUMBER(L612)=TRUE),IF(ISNUMBER(O612)=FALSE,0,INDEX((三万円未満,三万円以上),O612+1,1,IF(L612&lt;30000,1,2))),0)</f>
        <v>0</v>
      </c>
      <c r="N612" s="186"/>
      <c r="O612" s="173"/>
      <c r="P612" s="188"/>
      <c r="Q612" s="189"/>
    </row>
    <row r="613" spans="1:17" ht="14.25" customHeight="1">
      <c r="A613" s="87"/>
      <c r="B613" s="88"/>
      <c r="C613" s="85"/>
      <c r="D613" s="195"/>
      <c r="E613" s="197"/>
      <c r="F613" s="199"/>
      <c r="G613" s="203"/>
      <c r="H613" s="203"/>
      <c r="I613" s="203"/>
      <c r="J613" s="203"/>
      <c r="K613" s="204"/>
      <c r="L613" s="206"/>
      <c r="M613" s="207"/>
      <c r="N613" s="187"/>
      <c r="O613" s="174"/>
      <c r="P613" s="188"/>
      <c r="Q613" s="190"/>
    </row>
    <row r="614" spans="1:17" ht="14.25" customHeight="1">
      <c r="A614" s="86">
        <v>3</v>
      </c>
      <c r="B614" s="68"/>
      <c r="C614" s="83"/>
      <c r="D614" s="194"/>
      <c r="E614" s="196"/>
      <c r="F614" s="198"/>
      <c r="G614" s="200"/>
      <c r="H614" s="201"/>
      <c r="I614" s="201"/>
      <c r="J614" s="201"/>
      <c r="K614" s="202"/>
      <c r="L614" s="205"/>
      <c r="M614" s="184">
        <f>IF(AND(L614&gt;0,ISNUMBER(L614)=TRUE),IF(ISNUMBER(O614)=FALSE,0,INDEX((三万円未満,三万円以上),O614+1,1,IF(L614&lt;30000,1,2))),0)</f>
        <v>0</v>
      </c>
      <c r="N614" s="186"/>
      <c r="O614" s="173"/>
      <c r="P614" s="188"/>
      <c r="Q614" s="189"/>
    </row>
    <row r="615" spans="1:17" ht="14.25" customHeight="1">
      <c r="A615" s="87"/>
      <c r="B615" s="76"/>
      <c r="C615" s="85"/>
      <c r="D615" s="195"/>
      <c r="E615" s="197"/>
      <c r="F615" s="199"/>
      <c r="G615" s="203"/>
      <c r="H615" s="203"/>
      <c r="I615" s="203"/>
      <c r="J615" s="203"/>
      <c r="K615" s="204"/>
      <c r="L615" s="206"/>
      <c r="M615" s="207"/>
      <c r="N615" s="187"/>
      <c r="O615" s="174"/>
      <c r="P615" s="188"/>
      <c r="Q615" s="190"/>
    </row>
    <row r="616" spans="1:17" ht="14.25" customHeight="1">
      <c r="A616" s="86">
        <v>4</v>
      </c>
      <c r="B616" s="68"/>
      <c r="C616" s="83"/>
      <c r="D616" s="194"/>
      <c r="E616" s="196"/>
      <c r="F616" s="198"/>
      <c r="G616" s="200"/>
      <c r="H616" s="201"/>
      <c r="I616" s="201"/>
      <c r="J616" s="201"/>
      <c r="K616" s="202"/>
      <c r="L616" s="205"/>
      <c r="M616" s="184">
        <f>IF(AND(L616&gt;0,ISNUMBER(L616)=TRUE),IF(ISNUMBER(O616)=FALSE,0,INDEX((三万円未満,三万円以上),O616+1,1,IF(L616&lt;30000,1,2))),0)</f>
        <v>0</v>
      </c>
      <c r="N616" s="186"/>
      <c r="O616" s="173"/>
      <c r="P616" s="188"/>
      <c r="Q616" s="189"/>
    </row>
    <row r="617" spans="1:17" ht="14.25" customHeight="1">
      <c r="A617" s="87"/>
      <c r="B617" s="88"/>
      <c r="C617" s="85"/>
      <c r="D617" s="195"/>
      <c r="E617" s="197"/>
      <c r="F617" s="199"/>
      <c r="G617" s="203"/>
      <c r="H617" s="203"/>
      <c r="I617" s="203"/>
      <c r="J617" s="203"/>
      <c r="K617" s="204"/>
      <c r="L617" s="206"/>
      <c r="M617" s="207"/>
      <c r="N617" s="187"/>
      <c r="O617" s="174"/>
      <c r="P617" s="188"/>
      <c r="Q617" s="190"/>
    </row>
    <row r="618" spans="1:17" ht="14.25" customHeight="1">
      <c r="A618" s="86">
        <v>5</v>
      </c>
      <c r="B618" s="68"/>
      <c r="C618" s="83"/>
      <c r="D618" s="194"/>
      <c r="E618" s="196"/>
      <c r="F618" s="198"/>
      <c r="G618" s="200"/>
      <c r="H618" s="201"/>
      <c r="I618" s="201"/>
      <c r="J618" s="201"/>
      <c r="K618" s="202"/>
      <c r="L618" s="205"/>
      <c r="M618" s="184">
        <f>IF(AND(L618&gt;0,ISNUMBER(L618)=TRUE),IF(ISNUMBER(O618)=FALSE,0,INDEX((三万円未満,三万円以上),O618+1,1,IF(L618&lt;30000,1,2))),0)</f>
        <v>0</v>
      </c>
      <c r="N618" s="186"/>
      <c r="O618" s="173"/>
      <c r="P618" s="188"/>
      <c r="Q618" s="189"/>
    </row>
    <row r="619" spans="1:17" ht="14.25" customHeight="1">
      <c r="A619" s="87"/>
      <c r="B619" s="76"/>
      <c r="C619" s="85"/>
      <c r="D619" s="195"/>
      <c r="E619" s="197"/>
      <c r="F619" s="199"/>
      <c r="G619" s="203"/>
      <c r="H619" s="203"/>
      <c r="I619" s="203"/>
      <c r="J619" s="203"/>
      <c r="K619" s="204"/>
      <c r="L619" s="206"/>
      <c r="M619" s="207"/>
      <c r="N619" s="187"/>
      <c r="O619" s="174"/>
      <c r="P619" s="188"/>
      <c r="Q619" s="190"/>
    </row>
    <row r="620" spans="1:17" ht="14.25" customHeight="1">
      <c r="A620" s="86">
        <v>6</v>
      </c>
      <c r="B620" s="68"/>
      <c r="C620" s="83"/>
      <c r="D620" s="194"/>
      <c r="E620" s="196"/>
      <c r="F620" s="198"/>
      <c r="G620" s="200"/>
      <c r="H620" s="201"/>
      <c r="I620" s="201"/>
      <c r="J620" s="201"/>
      <c r="K620" s="202"/>
      <c r="L620" s="205"/>
      <c r="M620" s="184">
        <f>IF(AND(L620&gt;0,ISNUMBER(L620)=TRUE),IF(ISNUMBER(O620)=FALSE,0,INDEX((三万円未満,三万円以上),O620+1,1,IF(L620&lt;30000,1,2))),0)</f>
        <v>0</v>
      </c>
      <c r="N620" s="186"/>
      <c r="O620" s="173"/>
      <c r="P620" s="188"/>
      <c r="Q620" s="189"/>
    </row>
    <row r="621" spans="1:17" ht="14.25" customHeight="1">
      <c r="A621" s="87"/>
      <c r="B621" s="88"/>
      <c r="C621" s="85"/>
      <c r="D621" s="195"/>
      <c r="E621" s="197"/>
      <c r="F621" s="199"/>
      <c r="G621" s="203"/>
      <c r="H621" s="203"/>
      <c r="I621" s="203"/>
      <c r="J621" s="203"/>
      <c r="K621" s="204"/>
      <c r="L621" s="206"/>
      <c r="M621" s="207"/>
      <c r="N621" s="187"/>
      <c r="O621" s="174"/>
      <c r="P621" s="188"/>
      <c r="Q621" s="190"/>
    </row>
    <row r="622" spans="1:17" ht="14.25" customHeight="1">
      <c r="A622" s="86">
        <v>7</v>
      </c>
      <c r="B622" s="68"/>
      <c r="C622" s="83"/>
      <c r="D622" s="194"/>
      <c r="E622" s="196"/>
      <c r="F622" s="198"/>
      <c r="G622" s="200"/>
      <c r="H622" s="201"/>
      <c r="I622" s="201"/>
      <c r="J622" s="201"/>
      <c r="K622" s="202"/>
      <c r="L622" s="205"/>
      <c r="M622" s="184">
        <f>IF(AND(L622&gt;0,ISNUMBER(L622)=TRUE),IF(ISNUMBER(O622)=FALSE,0,INDEX((三万円未満,三万円以上),O622+1,1,IF(L622&lt;30000,1,2))),0)</f>
        <v>0</v>
      </c>
      <c r="N622" s="186"/>
      <c r="O622" s="173"/>
      <c r="P622" s="188"/>
      <c r="Q622" s="189"/>
    </row>
    <row r="623" spans="1:17" ht="14.25" customHeight="1">
      <c r="A623" s="87"/>
      <c r="B623" s="76"/>
      <c r="C623" s="85"/>
      <c r="D623" s="195"/>
      <c r="E623" s="197"/>
      <c r="F623" s="199"/>
      <c r="G623" s="203"/>
      <c r="H623" s="203"/>
      <c r="I623" s="203"/>
      <c r="J623" s="203"/>
      <c r="K623" s="204"/>
      <c r="L623" s="206"/>
      <c r="M623" s="207"/>
      <c r="N623" s="187"/>
      <c r="O623" s="174"/>
      <c r="P623" s="188"/>
      <c r="Q623" s="190"/>
    </row>
    <row r="624" spans="1:17" ht="14.25" customHeight="1">
      <c r="A624" s="86">
        <v>8</v>
      </c>
      <c r="B624" s="68"/>
      <c r="C624" s="83"/>
      <c r="D624" s="194"/>
      <c r="E624" s="196"/>
      <c r="F624" s="198"/>
      <c r="G624" s="200"/>
      <c r="H624" s="201"/>
      <c r="I624" s="201"/>
      <c r="J624" s="201"/>
      <c r="K624" s="202"/>
      <c r="L624" s="205"/>
      <c r="M624" s="184">
        <f>IF(AND(L624&gt;0,ISNUMBER(L624)=TRUE),IF(ISNUMBER(O624)=FALSE,0,INDEX((三万円未満,三万円以上),O624+1,1,IF(L624&lt;30000,1,2))),0)</f>
        <v>0</v>
      </c>
      <c r="N624" s="186"/>
      <c r="O624" s="173"/>
      <c r="P624" s="188"/>
      <c r="Q624" s="189"/>
    </row>
    <row r="625" spans="1:17" ht="14.25" customHeight="1">
      <c r="A625" s="87"/>
      <c r="B625" s="88"/>
      <c r="C625" s="85"/>
      <c r="D625" s="195"/>
      <c r="E625" s="197"/>
      <c r="F625" s="199"/>
      <c r="G625" s="203"/>
      <c r="H625" s="203"/>
      <c r="I625" s="203"/>
      <c r="J625" s="203"/>
      <c r="K625" s="204"/>
      <c r="L625" s="206"/>
      <c r="M625" s="207"/>
      <c r="N625" s="187"/>
      <c r="O625" s="174"/>
      <c r="P625" s="188"/>
      <c r="Q625" s="190"/>
    </row>
    <row r="626" spans="1:17" ht="14.25" customHeight="1">
      <c r="A626" s="86">
        <v>9</v>
      </c>
      <c r="B626" s="68"/>
      <c r="C626" s="83"/>
      <c r="D626" s="194"/>
      <c r="E626" s="196"/>
      <c r="F626" s="198"/>
      <c r="G626" s="200"/>
      <c r="H626" s="201"/>
      <c r="I626" s="201"/>
      <c r="J626" s="201"/>
      <c r="K626" s="202"/>
      <c r="L626" s="205"/>
      <c r="M626" s="184">
        <f>IF(AND(L626&gt;0,ISNUMBER(L626)=TRUE),IF(ISNUMBER(O626)=FALSE,0,INDEX((三万円未満,三万円以上),O626+1,1,IF(L626&lt;30000,1,2))),0)</f>
        <v>0</v>
      </c>
      <c r="N626" s="186"/>
      <c r="O626" s="173"/>
      <c r="P626" s="188"/>
      <c r="Q626" s="189"/>
    </row>
    <row r="627" spans="1:17" ht="14.25" customHeight="1">
      <c r="A627" s="87"/>
      <c r="B627" s="76"/>
      <c r="C627" s="85"/>
      <c r="D627" s="195"/>
      <c r="E627" s="197"/>
      <c r="F627" s="199"/>
      <c r="G627" s="203"/>
      <c r="H627" s="203"/>
      <c r="I627" s="203"/>
      <c r="J627" s="203"/>
      <c r="K627" s="204"/>
      <c r="L627" s="206"/>
      <c r="M627" s="207"/>
      <c r="N627" s="187"/>
      <c r="O627" s="174"/>
      <c r="P627" s="188"/>
      <c r="Q627" s="190"/>
    </row>
    <row r="628" spans="1:17" ht="14.25" customHeight="1">
      <c r="A628" s="86">
        <v>10</v>
      </c>
      <c r="B628" s="68"/>
      <c r="C628" s="83"/>
      <c r="D628" s="194"/>
      <c r="E628" s="196"/>
      <c r="F628" s="198"/>
      <c r="G628" s="200"/>
      <c r="H628" s="201"/>
      <c r="I628" s="201"/>
      <c r="J628" s="201"/>
      <c r="K628" s="202"/>
      <c r="L628" s="205"/>
      <c r="M628" s="184">
        <f>IF(AND(L628&gt;0,ISNUMBER(L628)=TRUE),IF(ISNUMBER(O628)=FALSE,0,INDEX((三万円未満,三万円以上),O628+1,1,IF(L628&lt;30000,1,2))),0)</f>
        <v>0</v>
      </c>
      <c r="N628" s="186"/>
      <c r="O628" s="173"/>
      <c r="P628" s="188"/>
      <c r="Q628" s="189"/>
    </row>
    <row r="629" spans="1:17" ht="14.25" customHeight="1">
      <c r="A629" s="87"/>
      <c r="B629" s="88"/>
      <c r="C629" s="85"/>
      <c r="D629" s="195"/>
      <c r="E629" s="197"/>
      <c r="F629" s="199"/>
      <c r="G629" s="203"/>
      <c r="H629" s="203"/>
      <c r="I629" s="203"/>
      <c r="J629" s="203"/>
      <c r="K629" s="204"/>
      <c r="L629" s="206"/>
      <c r="M629" s="207"/>
      <c r="N629" s="187"/>
      <c r="O629" s="174"/>
      <c r="P629" s="188"/>
      <c r="Q629" s="190"/>
    </row>
    <row r="630" spans="1:17" ht="14.25" customHeight="1">
      <c r="A630" s="86">
        <v>11</v>
      </c>
      <c r="B630" s="68"/>
      <c r="C630" s="83"/>
      <c r="D630" s="194"/>
      <c r="E630" s="196"/>
      <c r="F630" s="198"/>
      <c r="G630" s="200"/>
      <c r="H630" s="201"/>
      <c r="I630" s="201"/>
      <c r="J630" s="201"/>
      <c r="K630" s="202"/>
      <c r="L630" s="205"/>
      <c r="M630" s="184">
        <f>IF(AND(L630&gt;0,ISNUMBER(L630)=TRUE),IF(ISNUMBER(O630)=FALSE,0,INDEX((三万円未満,三万円以上),O630+1,1,IF(L630&lt;30000,1,2))),0)</f>
        <v>0</v>
      </c>
      <c r="N630" s="186"/>
      <c r="O630" s="173"/>
      <c r="P630" s="188"/>
      <c r="Q630" s="189"/>
    </row>
    <row r="631" spans="1:17" ht="14.25" customHeight="1">
      <c r="A631" s="87"/>
      <c r="B631" s="76"/>
      <c r="C631" s="85"/>
      <c r="D631" s="195"/>
      <c r="E631" s="197"/>
      <c r="F631" s="199"/>
      <c r="G631" s="203"/>
      <c r="H631" s="203"/>
      <c r="I631" s="203"/>
      <c r="J631" s="203"/>
      <c r="K631" s="204"/>
      <c r="L631" s="206"/>
      <c r="M631" s="207"/>
      <c r="N631" s="187"/>
      <c r="O631" s="174"/>
      <c r="P631" s="188"/>
      <c r="Q631" s="190"/>
    </row>
    <row r="632" spans="1:17" ht="14.25" customHeight="1">
      <c r="A632" s="86">
        <v>12</v>
      </c>
      <c r="B632" s="68"/>
      <c r="C632" s="83"/>
      <c r="D632" s="194"/>
      <c r="E632" s="196"/>
      <c r="F632" s="198"/>
      <c r="G632" s="200"/>
      <c r="H632" s="201"/>
      <c r="I632" s="201"/>
      <c r="J632" s="201"/>
      <c r="K632" s="202"/>
      <c r="L632" s="205"/>
      <c r="M632" s="184">
        <f>IF(AND(L632&gt;0,ISNUMBER(L632)=TRUE),IF(ISNUMBER(O632)=FALSE,0,INDEX((三万円未満,三万円以上),O632+1,1,IF(L632&lt;30000,1,2))),0)</f>
        <v>0</v>
      </c>
      <c r="N632" s="186"/>
      <c r="O632" s="173"/>
      <c r="P632" s="188"/>
      <c r="Q632" s="189"/>
    </row>
    <row r="633" spans="1:17" ht="14.25" customHeight="1">
      <c r="A633" s="87"/>
      <c r="B633" s="88"/>
      <c r="C633" s="85"/>
      <c r="D633" s="195"/>
      <c r="E633" s="197"/>
      <c r="F633" s="199"/>
      <c r="G633" s="203"/>
      <c r="H633" s="203"/>
      <c r="I633" s="203"/>
      <c r="J633" s="203"/>
      <c r="K633" s="204"/>
      <c r="L633" s="206"/>
      <c r="M633" s="207"/>
      <c r="N633" s="187"/>
      <c r="O633" s="174"/>
      <c r="P633" s="188"/>
      <c r="Q633" s="190"/>
    </row>
    <row r="634" spans="1:17" ht="14.25" customHeight="1">
      <c r="A634" s="86">
        <v>13</v>
      </c>
      <c r="B634" s="68"/>
      <c r="C634" s="83"/>
      <c r="D634" s="194"/>
      <c r="E634" s="196"/>
      <c r="F634" s="198"/>
      <c r="G634" s="200"/>
      <c r="H634" s="201"/>
      <c r="I634" s="201"/>
      <c r="J634" s="201"/>
      <c r="K634" s="202"/>
      <c r="L634" s="205"/>
      <c r="M634" s="184">
        <f>IF(AND(L634&gt;0,ISNUMBER(L634)=TRUE),IF(ISNUMBER(O634)=FALSE,0,INDEX((三万円未満,三万円以上),O634+1,1,IF(L634&lt;30000,1,2))),0)</f>
        <v>0</v>
      </c>
      <c r="N634" s="186"/>
      <c r="O634" s="173"/>
      <c r="P634" s="188"/>
      <c r="Q634" s="189"/>
    </row>
    <row r="635" spans="1:17" ht="14.25" customHeight="1">
      <c r="A635" s="87"/>
      <c r="B635" s="76"/>
      <c r="C635" s="85"/>
      <c r="D635" s="195"/>
      <c r="E635" s="197"/>
      <c r="F635" s="199"/>
      <c r="G635" s="203"/>
      <c r="H635" s="203"/>
      <c r="I635" s="203"/>
      <c r="J635" s="203"/>
      <c r="K635" s="204"/>
      <c r="L635" s="206"/>
      <c r="M635" s="207"/>
      <c r="N635" s="187"/>
      <c r="O635" s="174"/>
      <c r="P635" s="188"/>
      <c r="Q635" s="190"/>
    </row>
    <row r="636" spans="1:17" ht="14.25" customHeight="1">
      <c r="A636" s="86">
        <v>14</v>
      </c>
      <c r="B636" s="68"/>
      <c r="C636" s="83"/>
      <c r="D636" s="194"/>
      <c r="E636" s="196"/>
      <c r="F636" s="198"/>
      <c r="G636" s="200"/>
      <c r="H636" s="201"/>
      <c r="I636" s="201"/>
      <c r="J636" s="201"/>
      <c r="K636" s="202"/>
      <c r="L636" s="205"/>
      <c r="M636" s="184">
        <f>IF(AND(L636&gt;0,ISNUMBER(L636)=TRUE),IF(ISNUMBER(O636)=FALSE,0,INDEX((三万円未満,三万円以上),O636+1,1,IF(L636&lt;30000,1,2))),0)</f>
        <v>0</v>
      </c>
      <c r="N636" s="186"/>
      <c r="O636" s="173"/>
      <c r="P636" s="188"/>
      <c r="Q636" s="189"/>
    </row>
    <row r="637" spans="1:17" ht="14.25" customHeight="1">
      <c r="A637" s="87"/>
      <c r="B637" s="88"/>
      <c r="C637" s="85"/>
      <c r="D637" s="195"/>
      <c r="E637" s="197"/>
      <c r="F637" s="199"/>
      <c r="G637" s="203"/>
      <c r="H637" s="203"/>
      <c r="I637" s="203"/>
      <c r="J637" s="203"/>
      <c r="K637" s="204"/>
      <c r="L637" s="206"/>
      <c r="M637" s="207"/>
      <c r="N637" s="187"/>
      <c r="O637" s="174"/>
      <c r="P637" s="188"/>
      <c r="Q637" s="190"/>
    </row>
    <row r="638" spans="1:17" ht="14.25" customHeight="1">
      <c r="A638" s="86">
        <v>15</v>
      </c>
      <c r="B638" s="68"/>
      <c r="C638" s="83"/>
      <c r="D638" s="194"/>
      <c r="E638" s="196"/>
      <c r="F638" s="198"/>
      <c r="G638" s="200"/>
      <c r="H638" s="201"/>
      <c r="I638" s="201"/>
      <c r="J638" s="201"/>
      <c r="K638" s="202"/>
      <c r="L638" s="205"/>
      <c r="M638" s="184">
        <f>IF(AND(L638&gt;0,ISNUMBER(L638)=TRUE),IF(ISNUMBER(O638)=FALSE,0,INDEX((三万円未満,三万円以上),O638+1,1,IF(L638&lt;30000,1,2))),0)</f>
        <v>0</v>
      </c>
      <c r="N638" s="186"/>
      <c r="O638" s="173"/>
      <c r="P638" s="188"/>
      <c r="Q638" s="189"/>
    </row>
    <row r="639" spans="1:17" ht="14.25" customHeight="1">
      <c r="A639" s="75"/>
      <c r="B639" s="76"/>
      <c r="C639" s="85"/>
      <c r="D639" s="195"/>
      <c r="E639" s="197"/>
      <c r="F639" s="199"/>
      <c r="G639" s="203"/>
      <c r="H639" s="203"/>
      <c r="I639" s="203"/>
      <c r="J639" s="203"/>
      <c r="K639" s="204"/>
      <c r="L639" s="206"/>
      <c r="M639" s="207"/>
      <c r="N639" s="187"/>
      <c r="O639" s="174"/>
      <c r="P639" s="188"/>
      <c r="Q639" s="190"/>
    </row>
    <row r="640" spans="1:17" ht="14.25">
      <c r="A640" s="175" t="s">
        <v>62</v>
      </c>
      <c r="B640" s="175"/>
      <c r="C640" s="91" t="s">
        <v>77</v>
      </c>
      <c r="D640" s="135" t="s">
        <v>78</v>
      </c>
      <c r="E640" s="101"/>
      <c r="F640" s="36"/>
      <c r="G640" s="137"/>
      <c r="H640" s="176">
        <f>COUNTIF(L610:L639,"&gt;=1")</f>
        <v>0</v>
      </c>
      <c r="I640" s="178" t="s">
        <v>75</v>
      </c>
      <c r="J640" s="180" t="s">
        <v>76</v>
      </c>
      <c r="K640" s="181"/>
      <c r="L640" s="192">
        <f>SUM(L610:L639)</f>
        <v>0</v>
      </c>
      <c r="M640" s="192">
        <f>SUM(M610:M639)</f>
        <v>0</v>
      </c>
      <c r="N640" s="29"/>
      <c r="O640" s="22"/>
      <c r="P640" s="140"/>
      <c r="Q640" s="140"/>
    </row>
    <row r="641" spans="1:17" ht="14.25" customHeight="1">
      <c r="A641" s="175"/>
      <c r="B641" s="175"/>
      <c r="C641" s="91" t="s">
        <v>79</v>
      </c>
      <c r="D641" s="135" t="s">
        <v>80</v>
      </c>
      <c r="E641" s="94"/>
      <c r="F641" s="22"/>
      <c r="G641" s="93"/>
      <c r="H641" s="191"/>
      <c r="I641" s="179"/>
      <c r="J641" s="182"/>
      <c r="K641" s="183"/>
      <c r="L641" s="193"/>
      <c r="M641" s="193"/>
      <c r="N641" s="29"/>
      <c r="O641" s="22"/>
      <c r="P641" s="57"/>
      <c r="Q641" s="57"/>
    </row>
    <row r="642" spans="1:17" ht="14.25">
      <c r="A642" s="175"/>
      <c r="B642" s="175"/>
      <c r="C642" s="91" t="s">
        <v>165</v>
      </c>
      <c r="D642" s="135" t="s">
        <v>167</v>
      </c>
      <c r="E642" s="96"/>
      <c r="F642" s="22"/>
      <c r="G642" s="95"/>
      <c r="H642" s="176">
        <f>H596+H640</f>
        <v>0</v>
      </c>
      <c r="I642" s="178" t="s">
        <v>75</v>
      </c>
      <c r="J642" s="180" t="s">
        <v>81</v>
      </c>
      <c r="K642" s="181"/>
      <c r="L642" s="184">
        <f>L640+L596</f>
        <v>0</v>
      </c>
      <c r="M642" s="184">
        <f>M640+M596</f>
        <v>0</v>
      </c>
      <c r="N642" s="29"/>
      <c r="O642" s="22"/>
      <c r="P642" s="57"/>
      <c r="Q642" s="57"/>
    </row>
    <row r="643" spans="1:17" ht="14.25">
      <c r="A643" s="175"/>
      <c r="B643" s="175"/>
      <c r="C643" s="91" t="s">
        <v>166</v>
      </c>
      <c r="D643" s="135" t="s">
        <v>168</v>
      </c>
      <c r="E643" s="96"/>
      <c r="F643" s="22"/>
      <c r="G643" s="97"/>
      <c r="H643" s="177"/>
      <c r="I643" s="179"/>
      <c r="J643" s="182"/>
      <c r="K643" s="183"/>
      <c r="L643" s="185"/>
      <c r="M643" s="185"/>
      <c r="N643" s="29"/>
      <c r="O643" s="22"/>
      <c r="P643" s="57"/>
      <c r="Q643" s="57"/>
    </row>
    <row r="645" spans="1:17" ht="21">
      <c r="A645" s="3"/>
      <c r="B645" s="3"/>
      <c r="C645" s="3"/>
      <c r="D645" s="3"/>
      <c r="E645" s="230" t="s">
        <v>141</v>
      </c>
      <c r="F645" s="231"/>
      <c r="G645" s="231"/>
      <c r="H645" s="231"/>
      <c r="I645" s="231"/>
      <c r="J645" s="98"/>
      <c r="K645" s="99"/>
      <c r="L645" s="139"/>
      <c r="M645" s="52" t="s">
        <v>187</v>
      </c>
      <c r="N645" s="3"/>
      <c r="O645" s="3"/>
      <c r="P645" s="53"/>
      <c r="Q645" s="53"/>
    </row>
    <row r="646" spans="1:17" ht="14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53"/>
      <c r="Q646" s="53"/>
    </row>
    <row r="647" spans="1:17" ht="21">
      <c r="A647" s="2"/>
      <c r="B647" s="2"/>
      <c r="C647" s="2"/>
      <c r="D647" s="2"/>
      <c r="E647" s="54"/>
      <c r="F647" s="54"/>
      <c r="G647" s="54"/>
      <c r="H647" s="54"/>
      <c r="I647" s="55"/>
      <c r="J647" s="56"/>
      <c r="K647" s="50" t="s">
        <v>55</v>
      </c>
      <c r="L647" s="232">
        <f>$L$3</f>
        <v>43831</v>
      </c>
      <c r="M647" s="233"/>
      <c r="N647" s="134"/>
      <c r="O647" s="134"/>
      <c r="P647" s="57"/>
      <c r="Q647" s="234" t="s">
        <v>56</v>
      </c>
    </row>
    <row r="648" spans="1:17" ht="15">
      <c r="A648" s="2"/>
      <c r="B648" s="2"/>
      <c r="C648" s="2" t="s">
        <v>124</v>
      </c>
      <c r="D648" s="2"/>
      <c r="E648" s="2"/>
      <c r="F648" s="3"/>
      <c r="G648" s="3"/>
      <c r="H648" s="3"/>
      <c r="I648" s="55"/>
      <c r="J648" s="238" t="s">
        <v>174</v>
      </c>
      <c r="K648" s="238"/>
      <c r="L648" s="243" t="str">
        <f>IF($L$4="","",$L$4)</f>
        <v/>
      </c>
      <c r="M648" s="244"/>
      <c r="N648" s="61"/>
      <c r="O648" s="61"/>
      <c r="P648" s="57"/>
      <c r="Q648" s="235"/>
    </row>
    <row r="649" spans="1:17" ht="15">
      <c r="A649" s="2"/>
      <c r="B649" s="237" t="str">
        <f>IF($B$5=0,"",$B$5)</f>
        <v/>
      </c>
      <c r="C649" s="237"/>
      <c r="D649" s="237"/>
      <c r="E649" s="22" t="s">
        <v>177</v>
      </c>
      <c r="F649" s="3"/>
      <c r="G649" s="3"/>
      <c r="H649" s="3"/>
      <c r="I649" s="55"/>
      <c r="J649" s="238" t="s">
        <v>176</v>
      </c>
      <c r="K649" s="238"/>
      <c r="L649" s="242" t="str">
        <f>IF($L$5="","",$L$5)</f>
        <v/>
      </c>
      <c r="M649" s="225"/>
      <c r="N649" s="134"/>
      <c r="O649" s="134"/>
      <c r="P649" s="57"/>
      <c r="Q649" s="235"/>
    </row>
    <row r="650" spans="1:17" ht="15">
      <c r="A650" s="2"/>
      <c r="B650" s="2"/>
      <c r="C650" s="138"/>
      <c r="D650" s="22"/>
      <c r="E650" s="22"/>
      <c r="F650" s="239" t="s">
        <v>57</v>
      </c>
      <c r="G650" s="240"/>
      <c r="H650" s="241"/>
      <c r="I650" s="55"/>
      <c r="J650" s="223" t="s">
        <v>58</v>
      </c>
      <c r="K650" s="223"/>
      <c r="L650" s="242" t="str">
        <f>IF($L$6="","",$L$6)</f>
        <v/>
      </c>
      <c r="M650" s="225"/>
      <c r="N650" s="134"/>
      <c r="O650" s="134"/>
      <c r="P650" s="57"/>
      <c r="Q650" s="236"/>
    </row>
    <row r="651" spans="1:17" ht="14.25">
      <c r="A651" s="22"/>
      <c r="B651" s="22"/>
      <c r="C651" s="101" t="s">
        <v>59</v>
      </c>
      <c r="D651" s="1"/>
      <c r="E651" s="22"/>
      <c r="F651" s="220" t="str">
        <f>IF($F$7=4,"4シヨウヨ",IF($F$7=3,"3キウヨ",IF($F$7=2,"2サキフリ","1フリコミ")))</f>
        <v>1フリコミ</v>
      </c>
      <c r="G651" s="221"/>
      <c r="H651" s="222"/>
      <c r="I651" s="2"/>
      <c r="J651" s="223" t="s">
        <v>60</v>
      </c>
      <c r="K651" s="223"/>
      <c r="L651" s="224" t="str">
        <f>IF($L$7="","",$L$7)</f>
        <v/>
      </c>
      <c r="M651" s="225"/>
      <c r="N651" s="134"/>
      <c r="O651" s="134"/>
      <c r="P651" s="57"/>
      <c r="Q651" s="65"/>
    </row>
    <row r="652" spans="1:17" ht="14.25">
      <c r="A652" s="2"/>
      <c r="B652" s="103"/>
      <c r="C652" s="226">
        <f>IF($B$8="","平成　　年　　月　　日",$B$8)</f>
        <v>43831</v>
      </c>
      <c r="D652" s="227"/>
      <c r="E652" s="22"/>
      <c r="F652" s="3"/>
      <c r="G652" s="3"/>
      <c r="H652" s="3"/>
      <c r="I652" s="2"/>
      <c r="J652" s="223" t="s">
        <v>83</v>
      </c>
      <c r="K652" s="223"/>
      <c r="L652" s="228" t="str">
        <f>IF($L$8="","",$L$8)</f>
        <v/>
      </c>
      <c r="M652" s="229"/>
      <c r="N652" s="134"/>
      <c r="O652" s="134"/>
      <c r="P652" s="57"/>
      <c r="Q652" s="66"/>
    </row>
    <row r="653" spans="1:17" ht="14.25">
      <c r="A653" s="61"/>
      <c r="B653" s="61"/>
      <c r="C653" s="134"/>
      <c r="D653" s="134"/>
      <c r="E653" s="61"/>
      <c r="F653" s="61"/>
      <c r="G653" s="134"/>
      <c r="H653" s="134"/>
      <c r="I653" s="61"/>
      <c r="J653" s="134"/>
      <c r="K653" s="134"/>
      <c r="L653" s="134"/>
      <c r="M653" s="134"/>
      <c r="N653" s="61"/>
      <c r="O653" s="61"/>
      <c r="P653" s="57"/>
      <c r="Q653" s="57"/>
    </row>
    <row r="654" spans="1:17" ht="14.25">
      <c r="A654" s="67"/>
      <c r="B654" s="68"/>
      <c r="C654" s="69" t="s">
        <v>173</v>
      </c>
      <c r="D654" s="209" t="s">
        <v>62</v>
      </c>
      <c r="E654" s="211" t="s">
        <v>63</v>
      </c>
      <c r="F654" s="70"/>
      <c r="G654" s="213" t="s">
        <v>64</v>
      </c>
      <c r="H654" s="214"/>
      <c r="I654" s="214"/>
      <c r="J654" s="214"/>
      <c r="K654" s="215"/>
      <c r="L654" s="136" t="s">
        <v>65</v>
      </c>
      <c r="M654" s="72" t="s">
        <v>66</v>
      </c>
      <c r="N654" s="216"/>
      <c r="O654" s="73" t="s">
        <v>67</v>
      </c>
      <c r="P654" s="208"/>
      <c r="Q654" s="74" t="s">
        <v>68</v>
      </c>
    </row>
    <row r="655" spans="1:17" ht="14.25">
      <c r="A655" s="75"/>
      <c r="B655" s="76"/>
      <c r="C655" s="77" t="s">
        <v>86</v>
      </c>
      <c r="D655" s="210" t="s">
        <v>70</v>
      </c>
      <c r="E655" s="212"/>
      <c r="F655" s="76"/>
      <c r="G655" s="217" t="s">
        <v>87</v>
      </c>
      <c r="H655" s="218"/>
      <c r="I655" s="218"/>
      <c r="J655" s="218"/>
      <c r="K655" s="219"/>
      <c r="L655" s="78" t="s">
        <v>72</v>
      </c>
      <c r="M655" s="79" t="s">
        <v>169</v>
      </c>
      <c r="N655" s="216"/>
      <c r="O655" s="80" t="s">
        <v>73</v>
      </c>
      <c r="P655" s="208"/>
      <c r="Q655" s="81" t="s">
        <v>74</v>
      </c>
    </row>
    <row r="656" spans="1:17" ht="14.25" customHeight="1">
      <c r="A656" s="82">
        <v>1</v>
      </c>
      <c r="B656" s="68"/>
      <c r="C656" s="83"/>
      <c r="D656" s="194"/>
      <c r="E656" s="196"/>
      <c r="F656" s="198"/>
      <c r="G656" s="200"/>
      <c r="H656" s="201"/>
      <c r="I656" s="201"/>
      <c r="J656" s="201"/>
      <c r="K656" s="202"/>
      <c r="L656" s="205"/>
      <c r="M656" s="184">
        <f>IF(AND(L656&gt;0,ISNUMBER(L656)=TRUE),IF(ISNUMBER(O656)=FALSE,0,INDEX((三万円未満,三万円以上),O656+1,1,IF(L656&lt;30000,1,2))),0)</f>
        <v>0</v>
      </c>
      <c r="N656" s="186"/>
      <c r="O656" s="173"/>
      <c r="P656" s="188"/>
      <c r="Q656" s="189"/>
    </row>
    <row r="657" spans="1:17" ht="14.25" customHeight="1">
      <c r="A657" s="84"/>
      <c r="B657" s="76"/>
      <c r="C657" s="85"/>
      <c r="D657" s="195"/>
      <c r="E657" s="197"/>
      <c r="F657" s="199"/>
      <c r="G657" s="203"/>
      <c r="H657" s="203"/>
      <c r="I657" s="203"/>
      <c r="J657" s="203"/>
      <c r="K657" s="204"/>
      <c r="L657" s="206"/>
      <c r="M657" s="207"/>
      <c r="N657" s="187"/>
      <c r="O657" s="174"/>
      <c r="P657" s="188"/>
      <c r="Q657" s="190"/>
    </row>
    <row r="658" spans="1:17" ht="14.25" customHeight="1">
      <c r="A658" s="86">
        <v>2</v>
      </c>
      <c r="B658" s="68"/>
      <c r="C658" s="83"/>
      <c r="D658" s="194"/>
      <c r="E658" s="196"/>
      <c r="F658" s="198"/>
      <c r="G658" s="200"/>
      <c r="H658" s="201"/>
      <c r="I658" s="201"/>
      <c r="J658" s="201"/>
      <c r="K658" s="202"/>
      <c r="L658" s="205"/>
      <c r="M658" s="184">
        <f>IF(AND(L658&gt;0,ISNUMBER(L658)=TRUE),IF(ISNUMBER(O658)=FALSE,0,INDEX((三万円未満,三万円以上),O658+1,1,IF(L658&lt;30000,1,2))),0)</f>
        <v>0</v>
      </c>
      <c r="N658" s="186"/>
      <c r="O658" s="173"/>
      <c r="P658" s="188"/>
      <c r="Q658" s="189"/>
    </row>
    <row r="659" spans="1:17" ht="14.25" customHeight="1">
      <c r="A659" s="87"/>
      <c r="B659" s="88"/>
      <c r="C659" s="85"/>
      <c r="D659" s="195"/>
      <c r="E659" s="197"/>
      <c r="F659" s="199"/>
      <c r="G659" s="203"/>
      <c r="H659" s="203"/>
      <c r="I659" s="203"/>
      <c r="J659" s="203"/>
      <c r="K659" s="204"/>
      <c r="L659" s="206"/>
      <c r="M659" s="207"/>
      <c r="N659" s="187"/>
      <c r="O659" s="174"/>
      <c r="P659" s="188"/>
      <c r="Q659" s="190"/>
    </row>
    <row r="660" spans="1:17" ht="14.25" customHeight="1">
      <c r="A660" s="86">
        <v>3</v>
      </c>
      <c r="B660" s="68"/>
      <c r="C660" s="83"/>
      <c r="D660" s="194"/>
      <c r="E660" s="196"/>
      <c r="F660" s="198"/>
      <c r="G660" s="200"/>
      <c r="H660" s="201"/>
      <c r="I660" s="201"/>
      <c r="J660" s="201"/>
      <c r="K660" s="202"/>
      <c r="L660" s="205"/>
      <c r="M660" s="184">
        <f>IF(AND(L660&gt;0,ISNUMBER(L660)=TRUE),IF(ISNUMBER(O660)=FALSE,0,INDEX((三万円未満,三万円以上),O660+1,1,IF(L660&lt;30000,1,2))),0)</f>
        <v>0</v>
      </c>
      <c r="N660" s="186"/>
      <c r="O660" s="173"/>
      <c r="P660" s="188"/>
      <c r="Q660" s="189"/>
    </row>
    <row r="661" spans="1:17" ht="14.25" customHeight="1">
      <c r="A661" s="87"/>
      <c r="B661" s="76"/>
      <c r="C661" s="85"/>
      <c r="D661" s="195"/>
      <c r="E661" s="197"/>
      <c r="F661" s="199"/>
      <c r="G661" s="203"/>
      <c r="H661" s="203"/>
      <c r="I661" s="203"/>
      <c r="J661" s="203"/>
      <c r="K661" s="204"/>
      <c r="L661" s="206"/>
      <c r="M661" s="207"/>
      <c r="N661" s="187"/>
      <c r="O661" s="174"/>
      <c r="P661" s="188"/>
      <c r="Q661" s="190"/>
    </row>
    <row r="662" spans="1:17" ht="14.25" customHeight="1">
      <c r="A662" s="86">
        <v>4</v>
      </c>
      <c r="B662" s="68"/>
      <c r="C662" s="83"/>
      <c r="D662" s="194"/>
      <c r="E662" s="196"/>
      <c r="F662" s="198"/>
      <c r="G662" s="200"/>
      <c r="H662" s="201"/>
      <c r="I662" s="201"/>
      <c r="J662" s="201"/>
      <c r="K662" s="202"/>
      <c r="L662" s="205"/>
      <c r="M662" s="184">
        <f>IF(AND(L662&gt;0,ISNUMBER(L662)=TRUE),IF(ISNUMBER(O662)=FALSE,0,INDEX((三万円未満,三万円以上),O662+1,1,IF(L662&lt;30000,1,2))),0)</f>
        <v>0</v>
      </c>
      <c r="N662" s="186"/>
      <c r="O662" s="173"/>
      <c r="P662" s="188"/>
      <c r="Q662" s="189"/>
    </row>
    <row r="663" spans="1:17" ht="14.25" customHeight="1">
      <c r="A663" s="87"/>
      <c r="B663" s="88"/>
      <c r="C663" s="85"/>
      <c r="D663" s="195"/>
      <c r="E663" s="197"/>
      <c r="F663" s="199"/>
      <c r="G663" s="203"/>
      <c r="H663" s="203"/>
      <c r="I663" s="203"/>
      <c r="J663" s="203"/>
      <c r="K663" s="204"/>
      <c r="L663" s="206"/>
      <c r="M663" s="207"/>
      <c r="N663" s="187"/>
      <c r="O663" s="174"/>
      <c r="P663" s="188"/>
      <c r="Q663" s="190"/>
    </row>
    <row r="664" spans="1:17" ht="14.25" customHeight="1">
      <c r="A664" s="86">
        <v>5</v>
      </c>
      <c r="B664" s="68"/>
      <c r="C664" s="83"/>
      <c r="D664" s="194"/>
      <c r="E664" s="196"/>
      <c r="F664" s="198"/>
      <c r="G664" s="200"/>
      <c r="H664" s="201"/>
      <c r="I664" s="201"/>
      <c r="J664" s="201"/>
      <c r="K664" s="202"/>
      <c r="L664" s="205"/>
      <c r="M664" s="184">
        <f>IF(AND(L664&gt;0,ISNUMBER(L664)=TRUE),IF(ISNUMBER(O664)=FALSE,0,INDEX((三万円未満,三万円以上),O664+1,1,IF(L664&lt;30000,1,2))),0)</f>
        <v>0</v>
      </c>
      <c r="N664" s="186"/>
      <c r="O664" s="173"/>
      <c r="P664" s="188"/>
      <c r="Q664" s="189"/>
    </row>
    <row r="665" spans="1:17" ht="14.25" customHeight="1">
      <c r="A665" s="87"/>
      <c r="B665" s="76"/>
      <c r="C665" s="85"/>
      <c r="D665" s="195"/>
      <c r="E665" s="197"/>
      <c r="F665" s="199"/>
      <c r="G665" s="203"/>
      <c r="H665" s="203"/>
      <c r="I665" s="203"/>
      <c r="J665" s="203"/>
      <c r="K665" s="204"/>
      <c r="L665" s="206"/>
      <c r="M665" s="207"/>
      <c r="N665" s="187"/>
      <c r="O665" s="174"/>
      <c r="P665" s="188"/>
      <c r="Q665" s="190"/>
    </row>
    <row r="666" spans="1:17" ht="14.25" customHeight="1">
      <c r="A666" s="86">
        <v>6</v>
      </c>
      <c r="B666" s="68"/>
      <c r="C666" s="83"/>
      <c r="D666" s="194"/>
      <c r="E666" s="196"/>
      <c r="F666" s="198"/>
      <c r="G666" s="200"/>
      <c r="H666" s="201"/>
      <c r="I666" s="201"/>
      <c r="J666" s="201"/>
      <c r="K666" s="202"/>
      <c r="L666" s="205"/>
      <c r="M666" s="184">
        <f>IF(AND(L666&gt;0,ISNUMBER(L666)=TRUE),IF(ISNUMBER(O666)=FALSE,0,INDEX((三万円未満,三万円以上),O666+1,1,IF(L666&lt;30000,1,2))),0)</f>
        <v>0</v>
      </c>
      <c r="N666" s="186"/>
      <c r="O666" s="173"/>
      <c r="P666" s="188"/>
      <c r="Q666" s="189"/>
    </row>
    <row r="667" spans="1:17" ht="14.25" customHeight="1">
      <c r="A667" s="87"/>
      <c r="B667" s="88"/>
      <c r="C667" s="85"/>
      <c r="D667" s="195"/>
      <c r="E667" s="197"/>
      <c r="F667" s="199"/>
      <c r="G667" s="203"/>
      <c r="H667" s="203"/>
      <c r="I667" s="203"/>
      <c r="J667" s="203"/>
      <c r="K667" s="204"/>
      <c r="L667" s="206"/>
      <c r="M667" s="207"/>
      <c r="N667" s="187"/>
      <c r="O667" s="174"/>
      <c r="P667" s="188"/>
      <c r="Q667" s="190"/>
    </row>
    <row r="668" spans="1:17" ht="14.25" customHeight="1">
      <c r="A668" s="86">
        <v>7</v>
      </c>
      <c r="B668" s="68"/>
      <c r="C668" s="83"/>
      <c r="D668" s="194"/>
      <c r="E668" s="196"/>
      <c r="F668" s="198"/>
      <c r="G668" s="200"/>
      <c r="H668" s="201"/>
      <c r="I668" s="201"/>
      <c r="J668" s="201"/>
      <c r="K668" s="202"/>
      <c r="L668" s="205"/>
      <c r="M668" s="184">
        <f>IF(AND(L668&gt;0,ISNUMBER(L668)=TRUE),IF(ISNUMBER(O668)=FALSE,0,INDEX((三万円未満,三万円以上),O668+1,1,IF(L668&lt;30000,1,2))),0)</f>
        <v>0</v>
      </c>
      <c r="N668" s="186"/>
      <c r="O668" s="173"/>
      <c r="P668" s="188"/>
      <c r="Q668" s="189"/>
    </row>
    <row r="669" spans="1:17" ht="14.25" customHeight="1">
      <c r="A669" s="87"/>
      <c r="B669" s="76"/>
      <c r="C669" s="85"/>
      <c r="D669" s="195"/>
      <c r="E669" s="197"/>
      <c r="F669" s="199"/>
      <c r="G669" s="203"/>
      <c r="H669" s="203"/>
      <c r="I669" s="203"/>
      <c r="J669" s="203"/>
      <c r="K669" s="204"/>
      <c r="L669" s="206"/>
      <c r="M669" s="207"/>
      <c r="N669" s="187"/>
      <c r="O669" s="174"/>
      <c r="P669" s="188"/>
      <c r="Q669" s="190"/>
    </row>
    <row r="670" spans="1:17" ht="14.25" customHeight="1">
      <c r="A670" s="86">
        <v>8</v>
      </c>
      <c r="B670" s="68"/>
      <c r="C670" s="83"/>
      <c r="D670" s="194"/>
      <c r="E670" s="196"/>
      <c r="F670" s="198"/>
      <c r="G670" s="200"/>
      <c r="H670" s="201"/>
      <c r="I670" s="201"/>
      <c r="J670" s="201"/>
      <c r="K670" s="202"/>
      <c r="L670" s="205"/>
      <c r="M670" s="184">
        <f>IF(AND(L670&gt;0,ISNUMBER(L670)=TRUE),IF(ISNUMBER(O670)=FALSE,0,INDEX((三万円未満,三万円以上),O670+1,1,IF(L670&lt;30000,1,2))),0)</f>
        <v>0</v>
      </c>
      <c r="N670" s="186"/>
      <c r="O670" s="173"/>
      <c r="P670" s="188"/>
      <c r="Q670" s="189"/>
    </row>
    <row r="671" spans="1:17" ht="14.25" customHeight="1">
      <c r="A671" s="87"/>
      <c r="B671" s="88"/>
      <c r="C671" s="85"/>
      <c r="D671" s="195"/>
      <c r="E671" s="197"/>
      <c r="F671" s="199"/>
      <c r="G671" s="203"/>
      <c r="H671" s="203"/>
      <c r="I671" s="203"/>
      <c r="J671" s="203"/>
      <c r="K671" s="204"/>
      <c r="L671" s="206"/>
      <c r="M671" s="207"/>
      <c r="N671" s="187"/>
      <c r="O671" s="174"/>
      <c r="P671" s="188"/>
      <c r="Q671" s="190"/>
    </row>
    <row r="672" spans="1:17" ht="14.25" customHeight="1">
      <c r="A672" s="86">
        <v>9</v>
      </c>
      <c r="B672" s="68"/>
      <c r="C672" s="83"/>
      <c r="D672" s="194"/>
      <c r="E672" s="196"/>
      <c r="F672" s="198"/>
      <c r="G672" s="200"/>
      <c r="H672" s="201"/>
      <c r="I672" s="201"/>
      <c r="J672" s="201"/>
      <c r="K672" s="202"/>
      <c r="L672" s="205"/>
      <c r="M672" s="184">
        <f>IF(AND(L672&gt;0,ISNUMBER(L672)=TRUE),IF(ISNUMBER(O672)=FALSE,0,INDEX((三万円未満,三万円以上),O672+1,1,IF(L672&lt;30000,1,2))),0)</f>
        <v>0</v>
      </c>
      <c r="N672" s="186"/>
      <c r="O672" s="173"/>
      <c r="P672" s="188"/>
      <c r="Q672" s="189"/>
    </row>
    <row r="673" spans="1:17" ht="14.25" customHeight="1">
      <c r="A673" s="87"/>
      <c r="B673" s="76"/>
      <c r="C673" s="85"/>
      <c r="D673" s="195"/>
      <c r="E673" s="197"/>
      <c r="F673" s="199"/>
      <c r="G673" s="203"/>
      <c r="H673" s="203"/>
      <c r="I673" s="203"/>
      <c r="J673" s="203"/>
      <c r="K673" s="204"/>
      <c r="L673" s="206"/>
      <c r="M673" s="207"/>
      <c r="N673" s="187"/>
      <c r="O673" s="174"/>
      <c r="P673" s="188"/>
      <c r="Q673" s="190"/>
    </row>
    <row r="674" spans="1:17" ht="14.25" customHeight="1">
      <c r="A674" s="86">
        <v>10</v>
      </c>
      <c r="B674" s="68"/>
      <c r="C674" s="83"/>
      <c r="D674" s="194"/>
      <c r="E674" s="196"/>
      <c r="F674" s="198"/>
      <c r="G674" s="200"/>
      <c r="H674" s="201"/>
      <c r="I674" s="201"/>
      <c r="J674" s="201"/>
      <c r="K674" s="202"/>
      <c r="L674" s="205"/>
      <c r="M674" s="184">
        <f>IF(AND(L674&gt;0,ISNUMBER(L674)=TRUE),IF(ISNUMBER(O674)=FALSE,0,INDEX((三万円未満,三万円以上),O674+1,1,IF(L674&lt;30000,1,2))),0)</f>
        <v>0</v>
      </c>
      <c r="N674" s="186"/>
      <c r="O674" s="173"/>
      <c r="P674" s="188"/>
      <c r="Q674" s="189"/>
    </row>
    <row r="675" spans="1:17" ht="14.25" customHeight="1">
      <c r="A675" s="87"/>
      <c r="B675" s="88"/>
      <c r="C675" s="85"/>
      <c r="D675" s="195"/>
      <c r="E675" s="197"/>
      <c r="F675" s="199"/>
      <c r="G675" s="203"/>
      <c r="H675" s="203"/>
      <c r="I675" s="203"/>
      <c r="J675" s="203"/>
      <c r="K675" s="204"/>
      <c r="L675" s="206"/>
      <c r="M675" s="207"/>
      <c r="N675" s="187"/>
      <c r="O675" s="174"/>
      <c r="P675" s="188"/>
      <c r="Q675" s="190"/>
    </row>
    <row r="676" spans="1:17" ht="14.25" customHeight="1">
      <c r="A676" s="86">
        <v>11</v>
      </c>
      <c r="B676" s="68"/>
      <c r="C676" s="83"/>
      <c r="D676" s="194"/>
      <c r="E676" s="196"/>
      <c r="F676" s="198"/>
      <c r="G676" s="200"/>
      <c r="H676" s="201"/>
      <c r="I676" s="201"/>
      <c r="J676" s="201"/>
      <c r="K676" s="202"/>
      <c r="L676" s="205"/>
      <c r="M676" s="184">
        <f>IF(AND(L676&gt;0,ISNUMBER(L676)=TRUE),IF(ISNUMBER(O676)=FALSE,0,INDEX((三万円未満,三万円以上),O676+1,1,IF(L676&lt;30000,1,2))),0)</f>
        <v>0</v>
      </c>
      <c r="N676" s="186"/>
      <c r="O676" s="173"/>
      <c r="P676" s="188"/>
      <c r="Q676" s="189"/>
    </row>
    <row r="677" spans="1:17" ht="14.25" customHeight="1">
      <c r="A677" s="87"/>
      <c r="B677" s="76"/>
      <c r="C677" s="85"/>
      <c r="D677" s="195"/>
      <c r="E677" s="197"/>
      <c r="F677" s="199"/>
      <c r="G677" s="203"/>
      <c r="H677" s="203"/>
      <c r="I677" s="203"/>
      <c r="J677" s="203"/>
      <c r="K677" s="204"/>
      <c r="L677" s="206"/>
      <c r="M677" s="207"/>
      <c r="N677" s="187"/>
      <c r="O677" s="174"/>
      <c r="P677" s="188"/>
      <c r="Q677" s="190"/>
    </row>
    <row r="678" spans="1:17" ht="14.25" customHeight="1">
      <c r="A678" s="86">
        <v>12</v>
      </c>
      <c r="B678" s="68"/>
      <c r="C678" s="83"/>
      <c r="D678" s="194"/>
      <c r="E678" s="196"/>
      <c r="F678" s="198"/>
      <c r="G678" s="200"/>
      <c r="H678" s="201"/>
      <c r="I678" s="201"/>
      <c r="J678" s="201"/>
      <c r="K678" s="202"/>
      <c r="L678" s="205"/>
      <c r="M678" s="184">
        <f>IF(AND(L678&gt;0,ISNUMBER(L678)=TRUE),IF(ISNUMBER(O678)=FALSE,0,INDEX((三万円未満,三万円以上),O678+1,1,IF(L678&lt;30000,1,2))),0)</f>
        <v>0</v>
      </c>
      <c r="N678" s="186"/>
      <c r="O678" s="173"/>
      <c r="P678" s="188"/>
      <c r="Q678" s="189"/>
    </row>
    <row r="679" spans="1:17" ht="14.25" customHeight="1">
      <c r="A679" s="87"/>
      <c r="B679" s="88"/>
      <c r="C679" s="85"/>
      <c r="D679" s="195"/>
      <c r="E679" s="197"/>
      <c r="F679" s="199"/>
      <c r="G679" s="203"/>
      <c r="H679" s="203"/>
      <c r="I679" s="203"/>
      <c r="J679" s="203"/>
      <c r="K679" s="204"/>
      <c r="L679" s="206"/>
      <c r="M679" s="207"/>
      <c r="N679" s="187"/>
      <c r="O679" s="174"/>
      <c r="P679" s="188"/>
      <c r="Q679" s="190"/>
    </row>
    <row r="680" spans="1:17" ht="14.25" customHeight="1">
      <c r="A680" s="86">
        <v>13</v>
      </c>
      <c r="B680" s="68"/>
      <c r="C680" s="83"/>
      <c r="D680" s="194"/>
      <c r="E680" s="196"/>
      <c r="F680" s="198"/>
      <c r="G680" s="200"/>
      <c r="H680" s="201"/>
      <c r="I680" s="201"/>
      <c r="J680" s="201"/>
      <c r="K680" s="202"/>
      <c r="L680" s="205"/>
      <c r="M680" s="184">
        <f>IF(AND(L680&gt;0,ISNUMBER(L680)=TRUE),IF(ISNUMBER(O680)=FALSE,0,INDEX((三万円未満,三万円以上),O680+1,1,IF(L680&lt;30000,1,2))),0)</f>
        <v>0</v>
      </c>
      <c r="N680" s="186"/>
      <c r="O680" s="173"/>
      <c r="P680" s="188"/>
      <c r="Q680" s="189"/>
    </row>
    <row r="681" spans="1:17" ht="14.25" customHeight="1">
      <c r="A681" s="87"/>
      <c r="B681" s="76"/>
      <c r="C681" s="85"/>
      <c r="D681" s="195"/>
      <c r="E681" s="197"/>
      <c r="F681" s="199"/>
      <c r="G681" s="203"/>
      <c r="H681" s="203"/>
      <c r="I681" s="203"/>
      <c r="J681" s="203"/>
      <c r="K681" s="204"/>
      <c r="L681" s="206"/>
      <c r="M681" s="207"/>
      <c r="N681" s="187"/>
      <c r="O681" s="174"/>
      <c r="P681" s="188"/>
      <c r="Q681" s="190"/>
    </row>
    <row r="682" spans="1:17" ht="14.25" customHeight="1">
      <c r="A682" s="86">
        <v>14</v>
      </c>
      <c r="B682" s="68"/>
      <c r="C682" s="83"/>
      <c r="D682" s="194"/>
      <c r="E682" s="196"/>
      <c r="F682" s="198"/>
      <c r="G682" s="200"/>
      <c r="H682" s="201"/>
      <c r="I682" s="201"/>
      <c r="J682" s="201"/>
      <c r="K682" s="202"/>
      <c r="L682" s="205"/>
      <c r="M682" s="184">
        <f>IF(AND(L682&gt;0,ISNUMBER(L682)=TRUE),IF(ISNUMBER(O682)=FALSE,0,INDEX((三万円未満,三万円以上),O682+1,1,IF(L682&lt;30000,1,2))),0)</f>
        <v>0</v>
      </c>
      <c r="N682" s="186"/>
      <c r="O682" s="173"/>
      <c r="P682" s="188"/>
      <c r="Q682" s="189"/>
    </row>
    <row r="683" spans="1:17" ht="14.25" customHeight="1">
      <c r="A683" s="87"/>
      <c r="B683" s="88"/>
      <c r="C683" s="85"/>
      <c r="D683" s="195"/>
      <c r="E683" s="197"/>
      <c r="F683" s="199"/>
      <c r="G683" s="203"/>
      <c r="H683" s="203"/>
      <c r="I683" s="203"/>
      <c r="J683" s="203"/>
      <c r="K683" s="204"/>
      <c r="L683" s="206"/>
      <c r="M683" s="207"/>
      <c r="N683" s="187"/>
      <c r="O683" s="174"/>
      <c r="P683" s="188"/>
      <c r="Q683" s="190"/>
    </row>
    <row r="684" spans="1:17" ht="14.25" customHeight="1">
      <c r="A684" s="86">
        <v>15</v>
      </c>
      <c r="B684" s="68"/>
      <c r="C684" s="83"/>
      <c r="D684" s="194"/>
      <c r="E684" s="196"/>
      <c r="F684" s="198"/>
      <c r="G684" s="200"/>
      <c r="H684" s="201"/>
      <c r="I684" s="201"/>
      <c r="J684" s="201"/>
      <c r="K684" s="202"/>
      <c r="L684" s="205"/>
      <c r="M684" s="184">
        <f>IF(AND(L684&gt;0,ISNUMBER(L684)=TRUE),IF(ISNUMBER(O684)=FALSE,0,INDEX((三万円未満,三万円以上),O684+1,1,IF(L684&lt;30000,1,2))),0)</f>
        <v>0</v>
      </c>
      <c r="N684" s="186"/>
      <c r="O684" s="173"/>
      <c r="P684" s="188"/>
      <c r="Q684" s="189"/>
    </row>
    <row r="685" spans="1:17" ht="14.25" customHeight="1">
      <c r="A685" s="75"/>
      <c r="B685" s="76"/>
      <c r="C685" s="85"/>
      <c r="D685" s="195"/>
      <c r="E685" s="197"/>
      <c r="F685" s="199"/>
      <c r="G685" s="203"/>
      <c r="H685" s="203"/>
      <c r="I685" s="203"/>
      <c r="J685" s="203"/>
      <c r="K685" s="204"/>
      <c r="L685" s="206"/>
      <c r="M685" s="207"/>
      <c r="N685" s="187"/>
      <c r="O685" s="174"/>
      <c r="P685" s="188"/>
      <c r="Q685" s="190"/>
    </row>
    <row r="686" spans="1:17" ht="14.25">
      <c r="A686" s="175" t="s">
        <v>62</v>
      </c>
      <c r="B686" s="175"/>
      <c r="C686" s="91" t="s">
        <v>77</v>
      </c>
      <c r="D686" s="135" t="s">
        <v>78</v>
      </c>
      <c r="E686" s="101"/>
      <c r="F686" s="36"/>
      <c r="G686" s="137"/>
      <c r="H686" s="176">
        <f>COUNTIF(L656:L685,"&gt;=1")</f>
        <v>0</v>
      </c>
      <c r="I686" s="178" t="s">
        <v>75</v>
      </c>
      <c r="J686" s="180" t="s">
        <v>76</v>
      </c>
      <c r="K686" s="181"/>
      <c r="L686" s="192">
        <f>SUM(L656:L685)</f>
        <v>0</v>
      </c>
      <c r="M686" s="192">
        <f>SUM(M656:M685)</f>
        <v>0</v>
      </c>
      <c r="N686" s="29"/>
      <c r="O686" s="22"/>
      <c r="P686" s="140"/>
      <c r="Q686" s="140"/>
    </row>
    <row r="687" spans="1:17" ht="14.25" customHeight="1">
      <c r="A687" s="175"/>
      <c r="B687" s="175"/>
      <c r="C687" s="91" t="s">
        <v>79</v>
      </c>
      <c r="D687" s="135" t="s">
        <v>80</v>
      </c>
      <c r="E687" s="94"/>
      <c r="F687" s="22"/>
      <c r="G687" s="93"/>
      <c r="H687" s="191"/>
      <c r="I687" s="179"/>
      <c r="J687" s="182"/>
      <c r="K687" s="183"/>
      <c r="L687" s="193"/>
      <c r="M687" s="193"/>
      <c r="N687" s="29"/>
      <c r="O687" s="22"/>
      <c r="P687" s="57"/>
      <c r="Q687" s="57"/>
    </row>
    <row r="688" spans="1:17" ht="14.25">
      <c r="A688" s="175"/>
      <c r="B688" s="175"/>
      <c r="C688" s="91" t="s">
        <v>165</v>
      </c>
      <c r="D688" s="135" t="s">
        <v>167</v>
      </c>
      <c r="E688" s="96"/>
      <c r="F688" s="22"/>
      <c r="G688" s="95"/>
      <c r="H688" s="176">
        <f>H642+H686</f>
        <v>0</v>
      </c>
      <c r="I688" s="178" t="s">
        <v>75</v>
      </c>
      <c r="J688" s="180" t="s">
        <v>81</v>
      </c>
      <c r="K688" s="181"/>
      <c r="L688" s="184">
        <f>L686+L642</f>
        <v>0</v>
      </c>
      <c r="M688" s="184">
        <f>M686+M642</f>
        <v>0</v>
      </c>
      <c r="N688" s="29"/>
      <c r="O688" s="22"/>
      <c r="P688" s="57"/>
      <c r="Q688" s="57"/>
    </row>
    <row r="689" spans="1:17" ht="14.25">
      <c r="A689" s="175"/>
      <c r="B689" s="175"/>
      <c r="C689" s="91" t="s">
        <v>166</v>
      </c>
      <c r="D689" s="135" t="s">
        <v>168</v>
      </c>
      <c r="E689" s="96"/>
      <c r="F689" s="22"/>
      <c r="G689" s="97"/>
      <c r="H689" s="177"/>
      <c r="I689" s="179"/>
      <c r="J689" s="182"/>
      <c r="K689" s="183"/>
      <c r="L689" s="185"/>
      <c r="M689" s="185"/>
      <c r="N689" s="29"/>
      <c r="O689" s="22"/>
      <c r="P689" s="57"/>
      <c r="Q689" s="57"/>
    </row>
    <row r="691" spans="1:17" ht="21">
      <c r="A691" s="3"/>
      <c r="B691" s="3"/>
      <c r="C691" s="3"/>
      <c r="D691" s="3"/>
      <c r="E691" s="230" t="s">
        <v>141</v>
      </c>
      <c r="F691" s="231"/>
      <c r="G691" s="231"/>
      <c r="H691" s="231"/>
      <c r="I691" s="231"/>
      <c r="J691" s="98"/>
      <c r="K691" s="99"/>
      <c r="L691" s="139"/>
      <c r="M691" s="52" t="s">
        <v>188</v>
      </c>
      <c r="N691" s="3"/>
      <c r="O691" s="3"/>
      <c r="P691" s="53"/>
      <c r="Q691" s="53"/>
    </row>
    <row r="692" spans="1:17" ht="14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53"/>
      <c r="Q692" s="53"/>
    </row>
    <row r="693" spans="1:17" ht="21">
      <c r="A693" s="2"/>
      <c r="B693" s="2"/>
      <c r="C693" s="2"/>
      <c r="D693" s="2"/>
      <c r="E693" s="54"/>
      <c r="F693" s="54"/>
      <c r="G693" s="54"/>
      <c r="H693" s="54"/>
      <c r="I693" s="55"/>
      <c r="J693" s="56"/>
      <c r="K693" s="50" t="s">
        <v>55</v>
      </c>
      <c r="L693" s="232">
        <f>$L$3</f>
        <v>43831</v>
      </c>
      <c r="M693" s="233"/>
      <c r="N693" s="134"/>
      <c r="O693" s="134"/>
      <c r="P693" s="57"/>
      <c r="Q693" s="234" t="s">
        <v>56</v>
      </c>
    </row>
    <row r="694" spans="1:17" ht="15">
      <c r="A694" s="2"/>
      <c r="B694" s="2"/>
      <c r="C694" s="2" t="s">
        <v>124</v>
      </c>
      <c r="D694" s="2"/>
      <c r="E694" s="2"/>
      <c r="F694" s="3"/>
      <c r="G694" s="3"/>
      <c r="H694" s="3"/>
      <c r="I694" s="55"/>
      <c r="J694" s="238" t="s">
        <v>174</v>
      </c>
      <c r="K694" s="238"/>
      <c r="L694" s="243" t="str">
        <f>IF($L$4="","",$L$4)</f>
        <v/>
      </c>
      <c r="M694" s="244"/>
      <c r="N694" s="61"/>
      <c r="O694" s="61"/>
      <c r="P694" s="57"/>
      <c r="Q694" s="235"/>
    </row>
    <row r="695" spans="1:17" ht="15">
      <c r="A695" s="2"/>
      <c r="B695" s="237" t="str">
        <f>IF($B$5=0,"",$B$5)</f>
        <v/>
      </c>
      <c r="C695" s="237"/>
      <c r="D695" s="237"/>
      <c r="E695" s="22" t="s">
        <v>177</v>
      </c>
      <c r="F695" s="3"/>
      <c r="G695" s="3"/>
      <c r="H695" s="3"/>
      <c r="I695" s="55"/>
      <c r="J695" s="238" t="s">
        <v>176</v>
      </c>
      <c r="K695" s="238"/>
      <c r="L695" s="242" t="str">
        <f>IF($L$5="","",$L$5)</f>
        <v/>
      </c>
      <c r="M695" s="225"/>
      <c r="N695" s="134"/>
      <c r="O695" s="134"/>
      <c r="P695" s="57"/>
      <c r="Q695" s="235"/>
    </row>
    <row r="696" spans="1:17" ht="15">
      <c r="A696" s="2"/>
      <c r="B696" s="2"/>
      <c r="C696" s="138"/>
      <c r="D696" s="22"/>
      <c r="E696" s="22"/>
      <c r="F696" s="239" t="s">
        <v>57</v>
      </c>
      <c r="G696" s="240"/>
      <c r="H696" s="241"/>
      <c r="I696" s="55"/>
      <c r="J696" s="223" t="s">
        <v>58</v>
      </c>
      <c r="K696" s="223"/>
      <c r="L696" s="242" t="str">
        <f>IF($L$6="","",$L$6)</f>
        <v/>
      </c>
      <c r="M696" s="225"/>
      <c r="N696" s="134"/>
      <c r="O696" s="134"/>
      <c r="P696" s="57"/>
      <c r="Q696" s="236"/>
    </row>
    <row r="697" spans="1:17" ht="14.25">
      <c r="A697" s="22"/>
      <c r="B697" s="22"/>
      <c r="C697" s="101" t="s">
        <v>59</v>
      </c>
      <c r="D697" s="1"/>
      <c r="E697" s="22"/>
      <c r="F697" s="220" t="str">
        <f>IF($F$7=4,"4シヨウヨ",IF($F$7=3,"3キウヨ",IF($F$7=2,"2サキフリ","1フリコミ")))</f>
        <v>1フリコミ</v>
      </c>
      <c r="G697" s="221"/>
      <c r="H697" s="222"/>
      <c r="I697" s="2"/>
      <c r="J697" s="223" t="s">
        <v>60</v>
      </c>
      <c r="K697" s="223"/>
      <c r="L697" s="224" t="str">
        <f>IF($L$7="","",$L$7)</f>
        <v/>
      </c>
      <c r="M697" s="225"/>
      <c r="N697" s="134"/>
      <c r="O697" s="134"/>
      <c r="P697" s="57"/>
      <c r="Q697" s="65"/>
    </row>
    <row r="698" spans="1:17" ht="14.25">
      <c r="A698" s="2"/>
      <c r="B698" s="103"/>
      <c r="C698" s="226">
        <f>IF($B$8="","平成　　年　　月　　日",$B$8)</f>
        <v>43831</v>
      </c>
      <c r="D698" s="227"/>
      <c r="E698" s="22"/>
      <c r="F698" s="3"/>
      <c r="G698" s="3"/>
      <c r="H698" s="3"/>
      <c r="I698" s="2"/>
      <c r="J698" s="223" t="s">
        <v>83</v>
      </c>
      <c r="K698" s="223"/>
      <c r="L698" s="228" t="str">
        <f>IF($L$8="","",$L$8)</f>
        <v/>
      </c>
      <c r="M698" s="229"/>
      <c r="N698" s="134"/>
      <c r="O698" s="134"/>
      <c r="P698" s="57"/>
      <c r="Q698" s="66"/>
    </row>
    <row r="699" spans="1:17" ht="14.25">
      <c r="A699" s="61"/>
      <c r="B699" s="61"/>
      <c r="C699" s="134"/>
      <c r="D699" s="134"/>
      <c r="E699" s="61"/>
      <c r="F699" s="61"/>
      <c r="G699" s="134"/>
      <c r="H699" s="134"/>
      <c r="I699" s="61"/>
      <c r="J699" s="134"/>
      <c r="K699" s="134"/>
      <c r="L699" s="134"/>
      <c r="M699" s="134"/>
      <c r="N699" s="61"/>
      <c r="O699" s="61"/>
      <c r="P699" s="57"/>
      <c r="Q699" s="57"/>
    </row>
    <row r="700" spans="1:17" ht="14.25">
      <c r="A700" s="67"/>
      <c r="B700" s="68"/>
      <c r="C700" s="69" t="s">
        <v>173</v>
      </c>
      <c r="D700" s="209" t="s">
        <v>62</v>
      </c>
      <c r="E700" s="211" t="s">
        <v>63</v>
      </c>
      <c r="F700" s="70"/>
      <c r="G700" s="213" t="s">
        <v>64</v>
      </c>
      <c r="H700" s="214"/>
      <c r="I700" s="214"/>
      <c r="J700" s="214"/>
      <c r="K700" s="215"/>
      <c r="L700" s="136" t="s">
        <v>65</v>
      </c>
      <c r="M700" s="72" t="s">
        <v>66</v>
      </c>
      <c r="N700" s="216"/>
      <c r="O700" s="73" t="s">
        <v>67</v>
      </c>
      <c r="P700" s="208"/>
      <c r="Q700" s="74" t="s">
        <v>68</v>
      </c>
    </row>
    <row r="701" spans="1:17" ht="14.25">
      <c r="A701" s="75"/>
      <c r="B701" s="76"/>
      <c r="C701" s="77" t="s">
        <v>86</v>
      </c>
      <c r="D701" s="210" t="s">
        <v>70</v>
      </c>
      <c r="E701" s="212"/>
      <c r="F701" s="76"/>
      <c r="G701" s="217" t="s">
        <v>87</v>
      </c>
      <c r="H701" s="218"/>
      <c r="I701" s="218"/>
      <c r="J701" s="218"/>
      <c r="K701" s="219"/>
      <c r="L701" s="78" t="s">
        <v>72</v>
      </c>
      <c r="M701" s="79" t="s">
        <v>169</v>
      </c>
      <c r="N701" s="216"/>
      <c r="O701" s="80" t="s">
        <v>73</v>
      </c>
      <c r="P701" s="208"/>
      <c r="Q701" s="81" t="s">
        <v>74</v>
      </c>
    </row>
    <row r="702" spans="1:17" ht="14.25" customHeight="1">
      <c r="A702" s="82">
        <v>1</v>
      </c>
      <c r="B702" s="68"/>
      <c r="C702" s="83"/>
      <c r="D702" s="194"/>
      <c r="E702" s="196"/>
      <c r="F702" s="198"/>
      <c r="G702" s="200"/>
      <c r="H702" s="201"/>
      <c r="I702" s="201"/>
      <c r="J702" s="201"/>
      <c r="K702" s="202"/>
      <c r="L702" s="205"/>
      <c r="M702" s="184">
        <f>IF(AND(L702&gt;0,ISNUMBER(L702)=TRUE),IF(ISNUMBER(O702)=FALSE,0,INDEX((三万円未満,三万円以上),O702+1,1,IF(L702&lt;30000,1,2))),0)</f>
        <v>0</v>
      </c>
      <c r="N702" s="186"/>
      <c r="O702" s="173"/>
      <c r="P702" s="188"/>
      <c r="Q702" s="189"/>
    </row>
    <row r="703" spans="1:17" ht="14.25" customHeight="1">
      <c r="A703" s="84"/>
      <c r="B703" s="76"/>
      <c r="C703" s="85"/>
      <c r="D703" s="195"/>
      <c r="E703" s="197"/>
      <c r="F703" s="199"/>
      <c r="G703" s="203"/>
      <c r="H703" s="203"/>
      <c r="I703" s="203"/>
      <c r="J703" s="203"/>
      <c r="K703" s="204"/>
      <c r="L703" s="206"/>
      <c r="M703" s="207"/>
      <c r="N703" s="187"/>
      <c r="O703" s="174"/>
      <c r="P703" s="188"/>
      <c r="Q703" s="190"/>
    </row>
    <row r="704" spans="1:17" ht="14.25" customHeight="1">
      <c r="A704" s="86">
        <v>2</v>
      </c>
      <c r="B704" s="68"/>
      <c r="C704" s="83"/>
      <c r="D704" s="194"/>
      <c r="E704" s="196"/>
      <c r="F704" s="198"/>
      <c r="G704" s="200"/>
      <c r="H704" s="201"/>
      <c r="I704" s="201"/>
      <c r="J704" s="201"/>
      <c r="K704" s="202"/>
      <c r="L704" s="205"/>
      <c r="M704" s="184">
        <f>IF(AND(L704&gt;0,ISNUMBER(L704)=TRUE),IF(ISNUMBER(O704)=FALSE,0,INDEX((三万円未満,三万円以上),O704+1,1,IF(L704&lt;30000,1,2))),0)</f>
        <v>0</v>
      </c>
      <c r="N704" s="186"/>
      <c r="O704" s="173"/>
      <c r="P704" s="188"/>
      <c r="Q704" s="189"/>
    </row>
    <row r="705" spans="1:17" ht="14.25" customHeight="1">
      <c r="A705" s="87"/>
      <c r="B705" s="88"/>
      <c r="C705" s="85"/>
      <c r="D705" s="195"/>
      <c r="E705" s="197"/>
      <c r="F705" s="199"/>
      <c r="G705" s="203"/>
      <c r="H705" s="203"/>
      <c r="I705" s="203"/>
      <c r="J705" s="203"/>
      <c r="K705" s="204"/>
      <c r="L705" s="206"/>
      <c r="M705" s="207"/>
      <c r="N705" s="187"/>
      <c r="O705" s="174"/>
      <c r="P705" s="188"/>
      <c r="Q705" s="190"/>
    </row>
    <row r="706" spans="1:17" ht="14.25" customHeight="1">
      <c r="A706" s="86">
        <v>3</v>
      </c>
      <c r="B706" s="68"/>
      <c r="C706" s="83"/>
      <c r="D706" s="194"/>
      <c r="E706" s="196"/>
      <c r="F706" s="198"/>
      <c r="G706" s="200"/>
      <c r="H706" s="201"/>
      <c r="I706" s="201"/>
      <c r="J706" s="201"/>
      <c r="K706" s="202"/>
      <c r="L706" s="205"/>
      <c r="M706" s="184">
        <f>IF(AND(L706&gt;0,ISNUMBER(L706)=TRUE),IF(ISNUMBER(O706)=FALSE,0,INDEX((三万円未満,三万円以上),O706+1,1,IF(L706&lt;30000,1,2))),0)</f>
        <v>0</v>
      </c>
      <c r="N706" s="186"/>
      <c r="O706" s="173"/>
      <c r="P706" s="188"/>
      <c r="Q706" s="189"/>
    </row>
    <row r="707" spans="1:17" ht="14.25" customHeight="1">
      <c r="A707" s="87"/>
      <c r="B707" s="76"/>
      <c r="C707" s="85"/>
      <c r="D707" s="195"/>
      <c r="E707" s="197"/>
      <c r="F707" s="199"/>
      <c r="G707" s="203"/>
      <c r="H707" s="203"/>
      <c r="I707" s="203"/>
      <c r="J707" s="203"/>
      <c r="K707" s="204"/>
      <c r="L707" s="206"/>
      <c r="M707" s="207"/>
      <c r="N707" s="187"/>
      <c r="O707" s="174"/>
      <c r="P707" s="188"/>
      <c r="Q707" s="190"/>
    </row>
    <row r="708" spans="1:17" ht="14.25" customHeight="1">
      <c r="A708" s="86">
        <v>4</v>
      </c>
      <c r="B708" s="68"/>
      <c r="C708" s="83"/>
      <c r="D708" s="194"/>
      <c r="E708" s="196"/>
      <c r="F708" s="198"/>
      <c r="G708" s="200"/>
      <c r="H708" s="201"/>
      <c r="I708" s="201"/>
      <c r="J708" s="201"/>
      <c r="K708" s="202"/>
      <c r="L708" s="205"/>
      <c r="M708" s="184">
        <f>IF(AND(L708&gt;0,ISNUMBER(L708)=TRUE),IF(ISNUMBER(O708)=FALSE,0,INDEX((三万円未満,三万円以上),O708+1,1,IF(L708&lt;30000,1,2))),0)</f>
        <v>0</v>
      </c>
      <c r="N708" s="186"/>
      <c r="O708" s="173"/>
      <c r="P708" s="188"/>
      <c r="Q708" s="189"/>
    </row>
    <row r="709" spans="1:17" ht="14.25" customHeight="1">
      <c r="A709" s="87"/>
      <c r="B709" s="88"/>
      <c r="C709" s="85"/>
      <c r="D709" s="195"/>
      <c r="E709" s="197"/>
      <c r="F709" s="199"/>
      <c r="G709" s="203"/>
      <c r="H709" s="203"/>
      <c r="I709" s="203"/>
      <c r="J709" s="203"/>
      <c r="K709" s="204"/>
      <c r="L709" s="206"/>
      <c r="M709" s="207"/>
      <c r="N709" s="187"/>
      <c r="O709" s="174"/>
      <c r="P709" s="188"/>
      <c r="Q709" s="190"/>
    </row>
    <row r="710" spans="1:17" ht="14.25" customHeight="1">
      <c r="A710" s="86">
        <v>5</v>
      </c>
      <c r="B710" s="68"/>
      <c r="C710" s="83"/>
      <c r="D710" s="194"/>
      <c r="E710" s="196"/>
      <c r="F710" s="198"/>
      <c r="G710" s="200"/>
      <c r="H710" s="201"/>
      <c r="I710" s="201"/>
      <c r="J710" s="201"/>
      <c r="K710" s="202"/>
      <c r="L710" s="205"/>
      <c r="M710" s="184">
        <f>IF(AND(L710&gt;0,ISNUMBER(L710)=TRUE),IF(ISNUMBER(O710)=FALSE,0,INDEX((三万円未満,三万円以上),O710+1,1,IF(L710&lt;30000,1,2))),0)</f>
        <v>0</v>
      </c>
      <c r="N710" s="186"/>
      <c r="O710" s="173"/>
      <c r="P710" s="188"/>
      <c r="Q710" s="189"/>
    </row>
    <row r="711" spans="1:17" ht="14.25" customHeight="1">
      <c r="A711" s="87"/>
      <c r="B711" s="76"/>
      <c r="C711" s="85"/>
      <c r="D711" s="195"/>
      <c r="E711" s="197"/>
      <c r="F711" s="199"/>
      <c r="G711" s="203"/>
      <c r="H711" s="203"/>
      <c r="I711" s="203"/>
      <c r="J711" s="203"/>
      <c r="K711" s="204"/>
      <c r="L711" s="206"/>
      <c r="M711" s="207"/>
      <c r="N711" s="187"/>
      <c r="O711" s="174"/>
      <c r="P711" s="188"/>
      <c r="Q711" s="190"/>
    </row>
    <row r="712" spans="1:17" ht="14.25" customHeight="1">
      <c r="A712" s="86">
        <v>6</v>
      </c>
      <c r="B712" s="68"/>
      <c r="C712" s="83"/>
      <c r="D712" s="194"/>
      <c r="E712" s="196"/>
      <c r="F712" s="198"/>
      <c r="G712" s="200"/>
      <c r="H712" s="201"/>
      <c r="I712" s="201"/>
      <c r="J712" s="201"/>
      <c r="K712" s="202"/>
      <c r="L712" s="205"/>
      <c r="M712" s="184">
        <f>IF(AND(L712&gt;0,ISNUMBER(L712)=TRUE),IF(ISNUMBER(O712)=FALSE,0,INDEX((三万円未満,三万円以上),O712+1,1,IF(L712&lt;30000,1,2))),0)</f>
        <v>0</v>
      </c>
      <c r="N712" s="186"/>
      <c r="O712" s="173"/>
      <c r="P712" s="188"/>
      <c r="Q712" s="189"/>
    </row>
    <row r="713" spans="1:17" ht="14.25" customHeight="1">
      <c r="A713" s="87"/>
      <c r="B713" s="88"/>
      <c r="C713" s="85"/>
      <c r="D713" s="195"/>
      <c r="E713" s="197"/>
      <c r="F713" s="199"/>
      <c r="G713" s="203"/>
      <c r="H713" s="203"/>
      <c r="I713" s="203"/>
      <c r="J713" s="203"/>
      <c r="K713" s="204"/>
      <c r="L713" s="206"/>
      <c r="M713" s="207"/>
      <c r="N713" s="187"/>
      <c r="O713" s="174"/>
      <c r="P713" s="188"/>
      <c r="Q713" s="190"/>
    </row>
    <row r="714" spans="1:17" ht="14.25" customHeight="1">
      <c r="A714" s="86">
        <v>7</v>
      </c>
      <c r="B714" s="68"/>
      <c r="C714" s="83"/>
      <c r="D714" s="194"/>
      <c r="E714" s="196"/>
      <c r="F714" s="198"/>
      <c r="G714" s="200"/>
      <c r="H714" s="201"/>
      <c r="I714" s="201"/>
      <c r="J714" s="201"/>
      <c r="K714" s="202"/>
      <c r="L714" s="205"/>
      <c r="M714" s="184">
        <f>IF(AND(L714&gt;0,ISNUMBER(L714)=TRUE),IF(ISNUMBER(O714)=FALSE,0,INDEX((三万円未満,三万円以上),O714+1,1,IF(L714&lt;30000,1,2))),0)</f>
        <v>0</v>
      </c>
      <c r="N714" s="186"/>
      <c r="O714" s="173"/>
      <c r="P714" s="188"/>
      <c r="Q714" s="189"/>
    </row>
    <row r="715" spans="1:17" ht="14.25" customHeight="1">
      <c r="A715" s="87"/>
      <c r="B715" s="76"/>
      <c r="C715" s="85"/>
      <c r="D715" s="195"/>
      <c r="E715" s="197"/>
      <c r="F715" s="199"/>
      <c r="G715" s="203"/>
      <c r="H715" s="203"/>
      <c r="I715" s="203"/>
      <c r="J715" s="203"/>
      <c r="K715" s="204"/>
      <c r="L715" s="206"/>
      <c r="M715" s="207"/>
      <c r="N715" s="187"/>
      <c r="O715" s="174"/>
      <c r="P715" s="188"/>
      <c r="Q715" s="190"/>
    </row>
    <row r="716" spans="1:17" ht="14.25" customHeight="1">
      <c r="A716" s="86">
        <v>8</v>
      </c>
      <c r="B716" s="68"/>
      <c r="C716" s="83"/>
      <c r="D716" s="194"/>
      <c r="E716" s="196"/>
      <c r="F716" s="198"/>
      <c r="G716" s="200"/>
      <c r="H716" s="201"/>
      <c r="I716" s="201"/>
      <c r="J716" s="201"/>
      <c r="K716" s="202"/>
      <c r="L716" s="205"/>
      <c r="M716" s="184">
        <f>IF(AND(L716&gt;0,ISNUMBER(L716)=TRUE),IF(ISNUMBER(O716)=FALSE,0,INDEX((三万円未満,三万円以上),O716+1,1,IF(L716&lt;30000,1,2))),0)</f>
        <v>0</v>
      </c>
      <c r="N716" s="186"/>
      <c r="O716" s="173"/>
      <c r="P716" s="188"/>
      <c r="Q716" s="189"/>
    </row>
    <row r="717" spans="1:17" ht="14.25" customHeight="1">
      <c r="A717" s="87"/>
      <c r="B717" s="88"/>
      <c r="C717" s="85"/>
      <c r="D717" s="195"/>
      <c r="E717" s="197"/>
      <c r="F717" s="199"/>
      <c r="G717" s="203"/>
      <c r="H717" s="203"/>
      <c r="I717" s="203"/>
      <c r="J717" s="203"/>
      <c r="K717" s="204"/>
      <c r="L717" s="206"/>
      <c r="M717" s="207"/>
      <c r="N717" s="187"/>
      <c r="O717" s="174"/>
      <c r="P717" s="188"/>
      <c r="Q717" s="190"/>
    </row>
    <row r="718" spans="1:17" ht="14.25" customHeight="1">
      <c r="A718" s="86">
        <v>9</v>
      </c>
      <c r="B718" s="68"/>
      <c r="C718" s="83"/>
      <c r="D718" s="194"/>
      <c r="E718" s="196"/>
      <c r="F718" s="198"/>
      <c r="G718" s="200"/>
      <c r="H718" s="201"/>
      <c r="I718" s="201"/>
      <c r="J718" s="201"/>
      <c r="K718" s="202"/>
      <c r="L718" s="205"/>
      <c r="M718" s="184">
        <f>IF(AND(L718&gt;0,ISNUMBER(L718)=TRUE),IF(ISNUMBER(O718)=FALSE,0,INDEX((三万円未満,三万円以上),O718+1,1,IF(L718&lt;30000,1,2))),0)</f>
        <v>0</v>
      </c>
      <c r="N718" s="186"/>
      <c r="O718" s="173"/>
      <c r="P718" s="188"/>
      <c r="Q718" s="189"/>
    </row>
    <row r="719" spans="1:17" ht="14.25" customHeight="1">
      <c r="A719" s="87"/>
      <c r="B719" s="76"/>
      <c r="C719" s="85"/>
      <c r="D719" s="195"/>
      <c r="E719" s="197"/>
      <c r="F719" s="199"/>
      <c r="G719" s="203"/>
      <c r="H719" s="203"/>
      <c r="I719" s="203"/>
      <c r="J719" s="203"/>
      <c r="K719" s="204"/>
      <c r="L719" s="206"/>
      <c r="M719" s="207"/>
      <c r="N719" s="187"/>
      <c r="O719" s="174"/>
      <c r="P719" s="188"/>
      <c r="Q719" s="190"/>
    </row>
    <row r="720" spans="1:17" ht="14.25" customHeight="1">
      <c r="A720" s="86">
        <v>10</v>
      </c>
      <c r="B720" s="68"/>
      <c r="C720" s="83"/>
      <c r="D720" s="194"/>
      <c r="E720" s="196"/>
      <c r="F720" s="198"/>
      <c r="G720" s="200"/>
      <c r="H720" s="201"/>
      <c r="I720" s="201"/>
      <c r="J720" s="201"/>
      <c r="K720" s="202"/>
      <c r="L720" s="205"/>
      <c r="M720" s="184">
        <f>IF(AND(L720&gt;0,ISNUMBER(L720)=TRUE),IF(ISNUMBER(O720)=FALSE,0,INDEX((三万円未満,三万円以上),O720+1,1,IF(L720&lt;30000,1,2))),0)</f>
        <v>0</v>
      </c>
      <c r="N720" s="186"/>
      <c r="O720" s="173"/>
      <c r="P720" s="188"/>
      <c r="Q720" s="189"/>
    </row>
    <row r="721" spans="1:17" ht="14.25" customHeight="1">
      <c r="A721" s="87"/>
      <c r="B721" s="88"/>
      <c r="C721" s="85"/>
      <c r="D721" s="195"/>
      <c r="E721" s="197"/>
      <c r="F721" s="199"/>
      <c r="G721" s="203"/>
      <c r="H721" s="203"/>
      <c r="I721" s="203"/>
      <c r="J721" s="203"/>
      <c r="K721" s="204"/>
      <c r="L721" s="206"/>
      <c r="M721" s="207"/>
      <c r="N721" s="187"/>
      <c r="O721" s="174"/>
      <c r="P721" s="188"/>
      <c r="Q721" s="190"/>
    </row>
    <row r="722" spans="1:17" ht="14.25" customHeight="1">
      <c r="A722" s="86">
        <v>11</v>
      </c>
      <c r="B722" s="68"/>
      <c r="C722" s="83"/>
      <c r="D722" s="194"/>
      <c r="E722" s="196"/>
      <c r="F722" s="198"/>
      <c r="G722" s="200"/>
      <c r="H722" s="201"/>
      <c r="I722" s="201"/>
      <c r="J722" s="201"/>
      <c r="K722" s="202"/>
      <c r="L722" s="205"/>
      <c r="M722" s="184">
        <f>IF(AND(L722&gt;0,ISNUMBER(L722)=TRUE),IF(ISNUMBER(O722)=FALSE,0,INDEX((三万円未満,三万円以上),O722+1,1,IF(L722&lt;30000,1,2))),0)</f>
        <v>0</v>
      </c>
      <c r="N722" s="186"/>
      <c r="O722" s="173"/>
      <c r="P722" s="188"/>
      <c r="Q722" s="189"/>
    </row>
    <row r="723" spans="1:17" ht="14.25" customHeight="1">
      <c r="A723" s="87"/>
      <c r="B723" s="76"/>
      <c r="C723" s="85"/>
      <c r="D723" s="195"/>
      <c r="E723" s="197"/>
      <c r="F723" s="199"/>
      <c r="G723" s="203"/>
      <c r="H723" s="203"/>
      <c r="I723" s="203"/>
      <c r="J723" s="203"/>
      <c r="K723" s="204"/>
      <c r="L723" s="206"/>
      <c r="M723" s="207"/>
      <c r="N723" s="187"/>
      <c r="O723" s="174"/>
      <c r="P723" s="188"/>
      <c r="Q723" s="190"/>
    </row>
    <row r="724" spans="1:17" ht="14.25" customHeight="1">
      <c r="A724" s="86">
        <v>12</v>
      </c>
      <c r="B724" s="68"/>
      <c r="C724" s="83"/>
      <c r="D724" s="194"/>
      <c r="E724" s="196"/>
      <c r="F724" s="198"/>
      <c r="G724" s="200"/>
      <c r="H724" s="201"/>
      <c r="I724" s="201"/>
      <c r="J724" s="201"/>
      <c r="K724" s="202"/>
      <c r="L724" s="205"/>
      <c r="M724" s="184">
        <f>IF(AND(L724&gt;0,ISNUMBER(L724)=TRUE),IF(ISNUMBER(O724)=FALSE,0,INDEX((三万円未満,三万円以上),O724+1,1,IF(L724&lt;30000,1,2))),0)</f>
        <v>0</v>
      </c>
      <c r="N724" s="186"/>
      <c r="O724" s="173"/>
      <c r="P724" s="188"/>
      <c r="Q724" s="189"/>
    </row>
    <row r="725" spans="1:17" ht="14.25" customHeight="1">
      <c r="A725" s="87"/>
      <c r="B725" s="88"/>
      <c r="C725" s="85"/>
      <c r="D725" s="195"/>
      <c r="E725" s="197"/>
      <c r="F725" s="199"/>
      <c r="G725" s="203"/>
      <c r="H725" s="203"/>
      <c r="I725" s="203"/>
      <c r="J725" s="203"/>
      <c r="K725" s="204"/>
      <c r="L725" s="206"/>
      <c r="M725" s="207"/>
      <c r="N725" s="187"/>
      <c r="O725" s="174"/>
      <c r="P725" s="188"/>
      <c r="Q725" s="190"/>
    </row>
    <row r="726" spans="1:17" ht="14.25" customHeight="1">
      <c r="A726" s="86">
        <v>13</v>
      </c>
      <c r="B726" s="68"/>
      <c r="C726" s="83"/>
      <c r="D726" s="194"/>
      <c r="E726" s="196"/>
      <c r="F726" s="198"/>
      <c r="G726" s="200"/>
      <c r="H726" s="201"/>
      <c r="I726" s="201"/>
      <c r="J726" s="201"/>
      <c r="K726" s="202"/>
      <c r="L726" s="205"/>
      <c r="M726" s="184">
        <f>IF(AND(L726&gt;0,ISNUMBER(L726)=TRUE),IF(ISNUMBER(O726)=FALSE,0,INDEX((三万円未満,三万円以上),O726+1,1,IF(L726&lt;30000,1,2))),0)</f>
        <v>0</v>
      </c>
      <c r="N726" s="186"/>
      <c r="O726" s="173"/>
      <c r="P726" s="188"/>
      <c r="Q726" s="189"/>
    </row>
    <row r="727" spans="1:17" ht="14.25" customHeight="1">
      <c r="A727" s="87"/>
      <c r="B727" s="76"/>
      <c r="C727" s="85"/>
      <c r="D727" s="195"/>
      <c r="E727" s="197"/>
      <c r="F727" s="199"/>
      <c r="G727" s="203"/>
      <c r="H727" s="203"/>
      <c r="I727" s="203"/>
      <c r="J727" s="203"/>
      <c r="K727" s="204"/>
      <c r="L727" s="206"/>
      <c r="M727" s="207"/>
      <c r="N727" s="187"/>
      <c r="O727" s="174"/>
      <c r="P727" s="188"/>
      <c r="Q727" s="190"/>
    </row>
    <row r="728" spans="1:17" ht="14.25" customHeight="1">
      <c r="A728" s="86">
        <v>14</v>
      </c>
      <c r="B728" s="68"/>
      <c r="C728" s="83"/>
      <c r="D728" s="194"/>
      <c r="E728" s="196"/>
      <c r="F728" s="198"/>
      <c r="G728" s="200"/>
      <c r="H728" s="201"/>
      <c r="I728" s="201"/>
      <c r="J728" s="201"/>
      <c r="K728" s="202"/>
      <c r="L728" s="205"/>
      <c r="M728" s="184">
        <f>IF(AND(L728&gt;0,ISNUMBER(L728)=TRUE),IF(ISNUMBER(O728)=FALSE,0,INDEX((三万円未満,三万円以上),O728+1,1,IF(L728&lt;30000,1,2))),0)</f>
        <v>0</v>
      </c>
      <c r="N728" s="186"/>
      <c r="O728" s="173"/>
      <c r="P728" s="188"/>
      <c r="Q728" s="189"/>
    </row>
    <row r="729" spans="1:17" ht="14.25" customHeight="1">
      <c r="A729" s="87"/>
      <c r="B729" s="88"/>
      <c r="C729" s="85"/>
      <c r="D729" s="195"/>
      <c r="E729" s="197"/>
      <c r="F729" s="199"/>
      <c r="G729" s="203"/>
      <c r="H729" s="203"/>
      <c r="I729" s="203"/>
      <c r="J729" s="203"/>
      <c r="K729" s="204"/>
      <c r="L729" s="206"/>
      <c r="M729" s="207"/>
      <c r="N729" s="187"/>
      <c r="O729" s="174"/>
      <c r="P729" s="188"/>
      <c r="Q729" s="190"/>
    </row>
    <row r="730" spans="1:17" ht="14.25" customHeight="1">
      <c r="A730" s="86">
        <v>15</v>
      </c>
      <c r="B730" s="68"/>
      <c r="C730" s="83"/>
      <c r="D730" s="194"/>
      <c r="E730" s="196"/>
      <c r="F730" s="198"/>
      <c r="G730" s="200"/>
      <c r="H730" s="201"/>
      <c r="I730" s="201"/>
      <c r="J730" s="201"/>
      <c r="K730" s="202"/>
      <c r="L730" s="205"/>
      <c r="M730" s="184">
        <f>IF(AND(L730&gt;0,ISNUMBER(L730)=TRUE),IF(ISNUMBER(O730)=FALSE,0,INDEX((三万円未満,三万円以上),O730+1,1,IF(L730&lt;30000,1,2))),0)</f>
        <v>0</v>
      </c>
      <c r="N730" s="186"/>
      <c r="O730" s="173"/>
      <c r="P730" s="188"/>
      <c r="Q730" s="189"/>
    </row>
    <row r="731" spans="1:17" ht="14.25" customHeight="1">
      <c r="A731" s="75"/>
      <c r="B731" s="76"/>
      <c r="C731" s="85"/>
      <c r="D731" s="195"/>
      <c r="E731" s="197"/>
      <c r="F731" s="199"/>
      <c r="G731" s="203"/>
      <c r="H731" s="203"/>
      <c r="I731" s="203"/>
      <c r="J731" s="203"/>
      <c r="K731" s="204"/>
      <c r="L731" s="206"/>
      <c r="M731" s="207"/>
      <c r="N731" s="187"/>
      <c r="O731" s="174"/>
      <c r="P731" s="188"/>
      <c r="Q731" s="190"/>
    </row>
    <row r="732" spans="1:17" ht="14.25">
      <c r="A732" s="175" t="s">
        <v>62</v>
      </c>
      <c r="B732" s="175"/>
      <c r="C732" s="91" t="s">
        <v>77</v>
      </c>
      <c r="D732" s="135" t="s">
        <v>78</v>
      </c>
      <c r="E732" s="101"/>
      <c r="F732" s="36"/>
      <c r="G732" s="137"/>
      <c r="H732" s="176">
        <f>COUNTIF(L702:L731,"&gt;=1")</f>
        <v>0</v>
      </c>
      <c r="I732" s="178" t="s">
        <v>75</v>
      </c>
      <c r="J732" s="180" t="s">
        <v>76</v>
      </c>
      <c r="K732" s="181"/>
      <c r="L732" s="192">
        <f>SUM(L702:L731)</f>
        <v>0</v>
      </c>
      <c r="M732" s="192">
        <f>SUM(M702:M731)</f>
        <v>0</v>
      </c>
      <c r="N732" s="29"/>
      <c r="O732" s="22"/>
      <c r="P732" s="140"/>
      <c r="Q732" s="140"/>
    </row>
    <row r="733" spans="1:17" ht="14.25" customHeight="1">
      <c r="A733" s="175"/>
      <c r="B733" s="175"/>
      <c r="C733" s="91" t="s">
        <v>79</v>
      </c>
      <c r="D733" s="135" t="s">
        <v>80</v>
      </c>
      <c r="E733" s="94"/>
      <c r="F733" s="22"/>
      <c r="G733" s="93"/>
      <c r="H733" s="191"/>
      <c r="I733" s="179"/>
      <c r="J733" s="182"/>
      <c r="K733" s="183"/>
      <c r="L733" s="193"/>
      <c r="M733" s="193"/>
      <c r="N733" s="29"/>
      <c r="O733" s="22"/>
      <c r="P733" s="57"/>
      <c r="Q733" s="57"/>
    </row>
    <row r="734" spans="1:17" ht="14.25">
      <c r="A734" s="175"/>
      <c r="B734" s="175"/>
      <c r="C734" s="91" t="s">
        <v>165</v>
      </c>
      <c r="D734" s="135" t="s">
        <v>167</v>
      </c>
      <c r="E734" s="96"/>
      <c r="F734" s="22"/>
      <c r="G734" s="95"/>
      <c r="H734" s="176">
        <f>H688+H732</f>
        <v>0</v>
      </c>
      <c r="I734" s="178" t="s">
        <v>75</v>
      </c>
      <c r="J734" s="180" t="s">
        <v>81</v>
      </c>
      <c r="K734" s="181"/>
      <c r="L734" s="184">
        <f>L732+L688</f>
        <v>0</v>
      </c>
      <c r="M734" s="184">
        <f>M732+M688</f>
        <v>0</v>
      </c>
      <c r="N734" s="29"/>
      <c r="O734" s="22"/>
      <c r="P734" s="57"/>
      <c r="Q734" s="57"/>
    </row>
    <row r="735" spans="1:17" ht="14.25">
      <c r="A735" s="175"/>
      <c r="B735" s="175"/>
      <c r="C735" s="91" t="s">
        <v>166</v>
      </c>
      <c r="D735" s="135" t="s">
        <v>168</v>
      </c>
      <c r="E735" s="96"/>
      <c r="F735" s="22"/>
      <c r="G735" s="97"/>
      <c r="H735" s="177"/>
      <c r="I735" s="179"/>
      <c r="J735" s="182"/>
      <c r="K735" s="183"/>
      <c r="L735" s="185"/>
      <c r="M735" s="185"/>
      <c r="N735" s="29"/>
      <c r="O735" s="22"/>
      <c r="P735" s="57"/>
      <c r="Q735" s="57"/>
    </row>
    <row r="737" spans="1:17" ht="21">
      <c r="A737" s="3"/>
      <c r="B737" s="3"/>
      <c r="C737" s="3"/>
      <c r="D737" s="3"/>
      <c r="E737" s="230" t="s">
        <v>141</v>
      </c>
      <c r="F737" s="231"/>
      <c r="G737" s="231"/>
      <c r="H737" s="231"/>
      <c r="I737" s="231"/>
      <c r="J737" s="98"/>
      <c r="K737" s="99"/>
      <c r="L737" s="139"/>
      <c r="M737" s="52" t="s">
        <v>189</v>
      </c>
      <c r="N737" s="3"/>
      <c r="O737" s="3"/>
      <c r="P737" s="53"/>
      <c r="Q737" s="53"/>
    </row>
    <row r="738" spans="1:17" ht="14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53"/>
      <c r="Q738" s="53"/>
    </row>
    <row r="739" spans="1:17" ht="21">
      <c r="A739" s="2"/>
      <c r="B739" s="2"/>
      <c r="C739" s="2"/>
      <c r="D739" s="2"/>
      <c r="E739" s="54"/>
      <c r="F739" s="54"/>
      <c r="G739" s="54"/>
      <c r="H739" s="54"/>
      <c r="I739" s="55"/>
      <c r="J739" s="56"/>
      <c r="K739" s="50" t="s">
        <v>55</v>
      </c>
      <c r="L739" s="232">
        <f>$L$3</f>
        <v>43831</v>
      </c>
      <c r="M739" s="233"/>
      <c r="N739" s="134"/>
      <c r="O739" s="134"/>
      <c r="P739" s="57"/>
      <c r="Q739" s="234" t="s">
        <v>56</v>
      </c>
    </row>
    <row r="740" spans="1:17" ht="15">
      <c r="A740" s="2"/>
      <c r="B740" s="2"/>
      <c r="C740" s="2" t="s">
        <v>124</v>
      </c>
      <c r="D740" s="2"/>
      <c r="E740" s="2"/>
      <c r="F740" s="3"/>
      <c r="G740" s="3"/>
      <c r="H740" s="3"/>
      <c r="I740" s="55"/>
      <c r="J740" s="238" t="s">
        <v>174</v>
      </c>
      <c r="K740" s="238"/>
      <c r="L740" s="243" t="str">
        <f>IF($L$4="","",$L$4)</f>
        <v/>
      </c>
      <c r="M740" s="244"/>
      <c r="N740" s="61"/>
      <c r="O740" s="61"/>
      <c r="P740" s="57"/>
      <c r="Q740" s="235"/>
    </row>
    <row r="741" spans="1:17" ht="15">
      <c r="A741" s="2"/>
      <c r="B741" s="237" t="str">
        <f>IF($B$5=0,"",$B$5)</f>
        <v/>
      </c>
      <c r="C741" s="237"/>
      <c r="D741" s="237"/>
      <c r="E741" s="22" t="s">
        <v>177</v>
      </c>
      <c r="F741" s="3"/>
      <c r="G741" s="3"/>
      <c r="H741" s="3"/>
      <c r="I741" s="55"/>
      <c r="J741" s="238" t="s">
        <v>176</v>
      </c>
      <c r="K741" s="238"/>
      <c r="L741" s="242" t="str">
        <f>IF($L$5="","",$L$5)</f>
        <v/>
      </c>
      <c r="M741" s="225"/>
      <c r="N741" s="134"/>
      <c r="O741" s="134"/>
      <c r="P741" s="57"/>
      <c r="Q741" s="235"/>
    </row>
    <row r="742" spans="1:17" ht="15">
      <c r="A742" s="2"/>
      <c r="B742" s="2"/>
      <c r="C742" s="138"/>
      <c r="D742" s="22"/>
      <c r="E742" s="22"/>
      <c r="F742" s="239" t="s">
        <v>57</v>
      </c>
      <c r="G742" s="240"/>
      <c r="H742" s="241"/>
      <c r="I742" s="55"/>
      <c r="J742" s="223" t="s">
        <v>58</v>
      </c>
      <c r="K742" s="223"/>
      <c r="L742" s="242" t="str">
        <f>IF($L$6="","",$L$6)</f>
        <v/>
      </c>
      <c r="M742" s="225"/>
      <c r="N742" s="134"/>
      <c r="O742" s="134"/>
      <c r="P742" s="57"/>
      <c r="Q742" s="236"/>
    </row>
    <row r="743" spans="1:17" ht="14.25">
      <c r="A743" s="22"/>
      <c r="B743" s="22"/>
      <c r="C743" s="101" t="s">
        <v>59</v>
      </c>
      <c r="D743" s="1"/>
      <c r="E743" s="22"/>
      <c r="F743" s="220" t="str">
        <f>IF($F$7=4,"4シヨウヨ",IF($F$7=3,"3キウヨ",IF($F$7=2,"2サキフリ","1フリコミ")))</f>
        <v>1フリコミ</v>
      </c>
      <c r="G743" s="221"/>
      <c r="H743" s="222"/>
      <c r="I743" s="2"/>
      <c r="J743" s="223" t="s">
        <v>60</v>
      </c>
      <c r="K743" s="223"/>
      <c r="L743" s="224" t="str">
        <f>IF($L$7="","",$L$7)</f>
        <v/>
      </c>
      <c r="M743" s="225"/>
      <c r="N743" s="134"/>
      <c r="O743" s="134"/>
      <c r="P743" s="57"/>
      <c r="Q743" s="65"/>
    </row>
    <row r="744" spans="1:17" ht="14.25">
      <c r="A744" s="2"/>
      <c r="B744" s="103"/>
      <c r="C744" s="226">
        <f>IF($B$8="","平成　　年　　月　　日",$B$8)</f>
        <v>43831</v>
      </c>
      <c r="D744" s="227"/>
      <c r="E744" s="22"/>
      <c r="F744" s="3"/>
      <c r="G744" s="3"/>
      <c r="H744" s="3"/>
      <c r="I744" s="2"/>
      <c r="J744" s="223" t="s">
        <v>83</v>
      </c>
      <c r="K744" s="223"/>
      <c r="L744" s="228" t="str">
        <f>IF($L$8="","",$L$8)</f>
        <v/>
      </c>
      <c r="M744" s="229"/>
      <c r="N744" s="134"/>
      <c r="O744" s="134"/>
      <c r="P744" s="57"/>
      <c r="Q744" s="66"/>
    </row>
    <row r="745" spans="1:17" ht="14.25">
      <c r="A745" s="61"/>
      <c r="B745" s="61"/>
      <c r="C745" s="134"/>
      <c r="D745" s="134"/>
      <c r="E745" s="61"/>
      <c r="F745" s="61"/>
      <c r="G745" s="134"/>
      <c r="H745" s="134"/>
      <c r="I745" s="61"/>
      <c r="J745" s="134"/>
      <c r="K745" s="134"/>
      <c r="L745" s="134"/>
      <c r="M745" s="134"/>
      <c r="N745" s="61"/>
      <c r="O745" s="61"/>
      <c r="P745" s="57"/>
      <c r="Q745" s="57"/>
    </row>
    <row r="746" spans="1:17" ht="14.25">
      <c r="A746" s="67"/>
      <c r="B746" s="68"/>
      <c r="C746" s="69" t="s">
        <v>173</v>
      </c>
      <c r="D746" s="209" t="s">
        <v>62</v>
      </c>
      <c r="E746" s="211" t="s">
        <v>63</v>
      </c>
      <c r="F746" s="70"/>
      <c r="G746" s="213" t="s">
        <v>64</v>
      </c>
      <c r="H746" s="214"/>
      <c r="I746" s="214"/>
      <c r="J746" s="214"/>
      <c r="K746" s="215"/>
      <c r="L746" s="136" t="s">
        <v>65</v>
      </c>
      <c r="M746" s="72" t="s">
        <v>66</v>
      </c>
      <c r="N746" s="216"/>
      <c r="O746" s="73" t="s">
        <v>67</v>
      </c>
      <c r="P746" s="208"/>
      <c r="Q746" s="74" t="s">
        <v>68</v>
      </c>
    </row>
    <row r="747" spans="1:17" ht="14.25">
      <c r="A747" s="75"/>
      <c r="B747" s="76"/>
      <c r="C747" s="77" t="s">
        <v>86</v>
      </c>
      <c r="D747" s="210" t="s">
        <v>70</v>
      </c>
      <c r="E747" s="212"/>
      <c r="F747" s="76"/>
      <c r="G747" s="217" t="s">
        <v>87</v>
      </c>
      <c r="H747" s="218"/>
      <c r="I747" s="218"/>
      <c r="J747" s="218"/>
      <c r="K747" s="219"/>
      <c r="L747" s="78" t="s">
        <v>72</v>
      </c>
      <c r="M747" s="79" t="s">
        <v>169</v>
      </c>
      <c r="N747" s="216"/>
      <c r="O747" s="80" t="s">
        <v>73</v>
      </c>
      <c r="P747" s="208"/>
      <c r="Q747" s="81" t="s">
        <v>74</v>
      </c>
    </row>
    <row r="748" spans="1:17" ht="14.25" customHeight="1">
      <c r="A748" s="82">
        <v>1</v>
      </c>
      <c r="B748" s="68"/>
      <c r="C748" s="83"/>
      <c r="D748" s="194"/>
      <c r="E748" s="196"/>
      <c r="F748" s="198"/>
      <c r="G748" s="200"/>
      <c r="H748" s="201"/>
      <c r="I748" s="201"/>
      <c r="J748" s="201"/>
      <c r="K748" s="202"/>
      <c r="L748" s="205"/>
      <c r="M748" s="184">
        <f>IF(AND(L748&gt;0,ISNUMBER(L748)=TRUE),IF(ISNUMBER(O748)=FALSE,0,INDEX((三万円未満,三万円以上),O748+1,1,IF(L748&lt;30000,1,2))),0)</f>
        <v>0</v>
      </c>
      <c r="N748" s="186"/>
      <c r="O748" s="173"/>
      <c r="P748" s="188"/>
      <c r="Q748" s="189"/>
    </row>
    <row r="749" spans="1:17" ht="14.25" customHeight="1">
      <c r="A749" s="84"/>
      <c r="B749" s="76"/>
      <c r="C749" s="85"/>
      <c r="D749" s="195"/>
      <c r="E749" s="197"/>
      <c r="F749" s="199"/>
      <c r="G749" s="203"/>
      <c r="H749" s="203"/>
      <c r="I749" s="203"/>
      <c r="J749" s="203"/>
      <c r="K749" s="204"/>
      <c r="L749" s="206"/>
      <c r="M749" s="207"/>
      <c r="N749" s="187"/>
      <c r="O749" s="174"/>
      <c r="P749" s="188"/>
      <c r="Q749" s="190"/>
    </row>
    <row r="750" spans="1:17" ht="14.25" customHeight="1">
      <c r="A750" s="86">
        <v>2</v>
      </c>
      <c r="B750" s="68"/>
      <c r="C750" s="83"/>
      <c r="D750" s="194"/>
      <c r="E750" s="196"/>
      <c r="F750" s="198"/>
      <c r="G750" s="200"/>
      <c r="H750" s="201"/>
      <c r="I750" s="201"/>
      <c r="J750" s="201"/>
      <c r="K750" s="202"/>
      <c r="L750" s="205"/>
      <c r="M750" s="184">
        <f>IF(AND(L750&gt;0,ISNUMBER(L750)=TRUE),IF(ISNUMBER(O750)=FALSE,0,INDEX((三万円未満,三万円以上),O750+1,1,IF(L750&lt;30000,1,2))),0)</f>
        <v>0</v>
      </c>
      <c r="N750" s="186"/>
      <c r="O750" s="173"/>
      <c r="P750" s="188"/>
      <c r="Q750" s="189"/>
    </row>
    <row r="751" spans="1:17" ht="14.25" customHeight="1">
      <c r="A751" s="87"/>
      <c r="B751" s="88"/>
      <c r="C751" s="85"/>
      <c r="D751" s="195"/>
      <c r="E751" s="197"/>
      <c r="F751" s="199"/>
      <c r="G751" s="203"/>
      <c r="H751" s="203"/>
      <c r="I751" s="203"/>
      <c r="J751" s="203"/>
      <c r="K751" s="204"/>
      <c r="L751" s="206"/>
      <c r="M751" s="207"/>
      <c r="N751" s="187"/>
      <c r="O751" s="174"/>
      <c r="P751" s="188"/>
      <c r="Q751" s="190"/>
    </row>
    <row r="752" spans="1:17" ht="14.25" customHeight="1">
      <c r="A752" s="86">
        <v>3</v>
      </c>
      <c r="B752" s="68"/>
      <c r="C752" s="83"/>
      <c r="D752" s="194"/>
      <c r="E752" s="196"/>
      <c r="F752" s="198"/>
      <c r="G752" s="200"/>
      <c r="H752" s="201"/>
      <c r="I752" s="201"/>
      <c r="J752" s="201"/>
      <c r="K752" s="202"/>
      <c r="L752" s="205"/>
      <c r="M752" s="184">
        <f>IF(AND(L752&gt;0,ISNUMBER(L752)=TRUE),IF(ISNUMBER(O752)=FALSE,0,INDEX((三万円未満,三万円以上),O752+1,1,IF(L752&lt;30000,1,2))),0)</f>
        <v>0</v>
      </c>
      <c r="N752" s="186"/>
      <c r="O752" s="173"/>
      <c r="P752" s="188"/>
      <c r="Q752" s="189"/>
    </row>
    <row r="753" spans="1:17" ht="14.25" customHeight="1">
      <c r="A753" s="87"/>
      <c r="B753" s="76"/>
      <c r="C753" s="85"/>
      <c r="D753" s="195"/>
      <c r="E753" s="197"/>
      <c r="F753" s="199"/>
      <c r="G753" s="203"/>
      <c r="H753" s="203"/>
      <c r="I753" s="203"/>
      <c r="J753" s="203"/>
      <c r="K753" s="204"/>
      <c r="L753" s="206"/>
      <c r="M753" s="207"/>
      <c r="N753" s="187"/>
      <c r="O753" s="174"/>
      <c r="P753" s="188"/>
      <c r="Q753" s="190"/>
    </row>
    <row r="754" spans="1:17" ht="14.25" customHeight="1">
      <c r="A754" s="86">
        <v>4</v>
      </c>
      <c r="B754" s="68"/>
      <c r="C754" s="83"/>
      <c r="D754" s="194"/>
      <c r="E754" s="196"/>
      <c r="F754" s="198"/>
      <c r="G754" s="200"/>
      <c r="H754" s="201"/>
      <c r="I754" s="201"/>
      <c r="J754" s="201"/>
      <c r="K754" s="202"/>
      <c r="L754" s="205"/>
      <c r="M754" s="184">
        <f>IF(AND(L754&gt;0,ISNUMBER(L754)=TRUE),IF(ISNUMBER(O754)=FALSE,0,INDEX((三万円未満,三万円以上),O754+1,1,IF(L754&lt;30000,1,2))),0)</f>
        <v>0</v>
      </c>
      <c r="N754" s="186"/>
      <c r="O754" s="173"/>
      <c r="P754" s="188"/>
      <c r="Q754" s="189"/>
    </row>
    <row r="755" spans="1:17" ht="14.25" customHeight="1">
      <c r="A755" s="87"/>
      <c r="B755" s="88"/>
      <c r="C755" s="85"/>
      <c r="D755" s="195"/>
      <c r="E755" s="197"/>
      <c r="F755" s="199"/>
      <c r="G755" s="203"/>
      <c r="H755" s="203"/>
      <c r="I755" s="203"/>
      <c r="J755" s="203"/>
      <c r="K755" s="204"/>
      <c r="L755" s="206"/>
      <c r="M755" s="207"/>
      <c r="N755" s="187"/>
      <c r="O755" s="174"/>
      <c r="P755" s="188"/>
      <c r="Q755" s="190"/>
    </row>
    <row r="756" spans="1:17" ht="14.25" customHeight="1">
      <c r="A756" s="86">
        <v>5</v>
      </c>
      <c r="B756" s="68"/>
      <c r="C756" s="83"/>
      <c r="D756" s="194"/>
      <c r="E756" s="196"/>
      <c r="F756" s="198"/>
      <c r="G756" s="200"/>
      <c r="H756" s="201"/>
      <c r="I756" s="201"/>
      <c r="J756" s="201"/>
      <c r="K756" s="202"/>
      <c r="L756" s="205"/>
      <c r="M756" s="184">
        <f>IF(AND(L756&gt;0,ISNUMBER(L756)=TRUE),IF(ISNUMBER(O756)=FALSE,0,INDEX((三万円未満,三万円以上),O756+1,1,IF(L756&lt;30000,1,2))),0)</f>
        <v>0</v>
      </c>
      <c r="N756" s="186"/>
      <c r="O756" s="173"/>
      <c r="P756" s="188"/>
      <c r="Q756" s="189"/>
    </row>
    <row r="757" spans="1:17" ht="14.25" customHeight="1">
      <c r="A757" s="87"/>
      <c r="B757" s="76"/>
      <c r="C757" s="85"/>
      <c r="D757" s="195"/>
      <c r="E757" s="197"/>
      <c r="F757" s="199"/>
      <c r="G757" s="203"/>
      <c r="H757" s="203"/>
      <c r="I757" s="203"/>
      <c r="J757" s="203"/>
      <c r="K757" s="204"/>
      <c r="L757" s="206"/>
      <c r="M757" s="207"/>
      <c r="N757" s="187"/>
      <c r="O757" s="174"/>
      <c r="P757" s="188"/>
      <c r="Q757" s="190"/>
    </row>
    <row r="758" spans="1:17" ht="14.25" customHeight="1">
      <c r="A758" s="86">
        <v>6</v>
      </c>
      <c r="B758" s="68"/>
      <c r="C758" s="83"/>
      <c r="D758" s="194"/>
      <c r="E758" s="196"/>
      <c r="F758" s="198"/>
      <c r="G758" s="200"/>
      <c r="H758" s="201"/>
      <c r="I758" s="201"/>
      <c r="J758" s="201"/>
      <c r="K758" s="202"/>
      <c r="L758" s="205"/>
      <c r="M758" s="184">
        <f>IF(AND(L758&gt;0,ISNUMBER(L758)=TRUE),IF(ISNUMBER(O758)=FALSE,0,INDEX((三万円未満,三万円以上),O758+1,1,IF(L758&lt;30000,1,2))),0)</f>
        <v>0</v>
      </c>
      <c r="N758" s="186"/>
      <c r="O758" s="173"/>
      <c r="P758" s="188"/>
      <c r="Q758" s="189"/>
    </row>
    <row r="759" spans="1:17" ht="14.25" customHeight="1">
      <c r="A759" s="87"/>
      <c r="B759" s="88"/>
      <c r="C759" s="85"/>
      <c r="D759" s="195"/>
      <c r="E759" s="197"/>
      <c r="F759" s="199"/>
      <c r="G759" s="203"/>
      <c r="H759" s="203"/>
      <c r="I759" s="203"/>
      <c r="J759" s="203"/>
      <c r="K759" s="204"/>
      <c r="L759" s="206"/>
      <c r="M759" s="207"/>
      <c r="N759" s="187"/>
      <c r="O759" s="174"/>
      <c r="P759" s="188"/>
      <c r="Q759" s="190"/>
    </row>
    <row r="760" spans="1:17" ht="14.25" customHeight="1">
      <c r="A760" s="86">
        <v>7</v>
      </c>
      <c r="B760" s="68"/>
      <c r="C760" s="83"/>
      <c r="D760" s="194"/>
      <c r="E760" s="196"/>
      <c r="F760" s="198"/>
      <c r="G760" s="200"/>
      <c r="H760" s="201"/>
      <c r="I760" s="201"/>
      <c r="J760" s="201"/>
      <c r="K760" s="202"/>
      <c r="L760" s="205"/>
      <c r="M760" s="184">
        <f>IF(AND(L760&gt;0,ISNUMBER(L760)=TRUE),IF(ISNUMBER(O760)=FALSE,0,INDEX((三万円未満,三万円以上),O760+1,1,IF(L760&lt;30000,1,2))),0)</f>
        <v>0</v>
      </c>
      <c r="N760" s="186"/>
      <c r="O760" s="173"/>
      <c r="P760" s="188"/>
      <c r="Q760" s="189"/>
    </row>
    <row r="761" spans="1:17" ht="14.25" customHeight="1">
      <c r="A761" s="87"/>
      <c r="B761" s="76"/>
      <c r="C761" s="85"/>
      <c r="D761" s="195"/>
      <c r="E761" s="197"/>
      <c r="F761" s="199"/>
      <c r="G761" s="203"/>
      <c r="H761" s="203"/>
      <c r="I761" s="203"/>
      <c r="J761" s="203"/>
      <c r="K761" s="204"/>
      <c r="L761" s="206"/>
      <c r="M761" s="207"/>
      <c r="N761" s="187"/>
      <c r="O761" s="174"/>
      <c r="P761" s="188"/>
      <c r="Q761" s="190"/>
    </row>
    <row r="762" spans="1:17" ht="14.25" customHeight="1">
      <c r="A762" s="86">
        <v>8</v>
      </c>
      <c r="B762" s="68"/>
      <c r="C762" s="83"/>
      <c r="D762" s="194"/>
      <c r="E762" s="196"/>
      <c r="F762" s="198"/>
      <c r="G762" s="200"/>
      <c r="H762" s="201"/>
      <c r="I762" s="201"/>
      <c r="J762" s="201"/>
      <c r="K762" s="202"/>
      <c r="L762" s="205"/>
      <c r="M762" s="184">
        <f>IF(AND(L762&gt;0,ISNUMBER(L762)=TRUE),IF(ISNUMBER(O762)=FALSE,0,INDEX((三万円未満,三万円以上),O762+1,1,IF(L762&lt;30000,1,2))),0)</f>
        <v>0</v>
      </c>
      <c r="N762" s="186"/>
      <c r="O762" s="173"/>
      <c r="P762" s="188"/>
      <c r="Q762" s="189"/>
    </row>
    <row r="763" spans="1:17" ht="14.25" customHeight="1">
      <c r="A763" s="87"/>
      <c r="B763" s="88"/>
      <c r="C763" s="85"/>
      <c r="D763" s="195"/>
      <c r="E763" s="197"/>
      <c r="F763" s="199"/>
      <c r="G763" s="203"/>
      <c r="H763" s="203"/>
      <c r="I763" s="203"/>
      <c r="J763" s="203"/>
      <c r="K763" s="204"/>
      <c r="L763" s="206"/>
      <c r="M763" s="207"/>
      <c r="N763" s="187"/>
      <c r="O763" s="174"/>
      <c r="P763" s="188"/>
      <c r="Q763" s="190"/>
    </row>
    <row r="764" spans="1:17" ht="14.25" customHeight="1">
      <c r="A764" s="86">
        <v>9</v>
      </c>
      <c r="B764" s="68"/>
      <c r="C764" s="83"/>
      <c r="D764" s="194"/>
      <c r="E764" s="196"/>
      <c r="F764" s="198"/>
      <c r="G764" s="200"/>
      <c r="H764" s="201"/>
      <c r="I764" s="201"/>
      <c r="J764" s="201"/>
      <c r="K764" s="202"/>
      <c r="L764" s="205"/>
      <c r="M764" s="184">
        <f>IF(AND(L764&gt;0,ISNUMBER(L764)=TRUE),IF(ISNUMBER(O764)=FALSE,0,INDEX((三万円未満,三万円以上),O764+1,1,IF(L764&lt;30000,1,2))),0)</f>
        <v>0</v>
      </c>
      <c r="N764" s="186"/>
      <c r="O764" s="173"/>
      <c r="P764" s="188"/>
      <c r="Q764" s="189"/>
    </row>
    <row r="765" spans="1:17" ht="14.25" customHeight="1">
      <c r="A765" s="87"/>
      <c r="B765" s="76"/>
      <c r="C765" s="85"/>
      <c r="D765" s="195"/>
      <c r="E765" s="197"/>
      <c r="F765" s="199"/>
      <c r="G765" s="203"/>
      <c r="H765" s="203"/>
      <c r="I765" s="203"/>
      <c r="J765" s="203"/>
      <c r="K765" s="204"/>
      <c r="L765" s="206"/>
      <c r="M765" s="207"/>
      <c r="N765" s="187"/>
      <c r="O765" s="174"/>
      <c r="P765" s="188"/>
      <c r="Q765" s="190"/>
    </row>
    <row r="766" spans="1:17" ht="14.25" customHeight="1">
      <c r="A766" s="86">
        <v>10</v>
      </c>
      <c r="B766" s="68"/>
      <c r="C766" s="83"/>
      <c r="D766" s="194"/>
      <c r="E766" s="196"/>
      <c r="F766" s="198"/>
      <c r="G766" s="200"/>
      <c r="H766" s="201"/>
      <c r="I766" s="201"/>
      <c r="J766" s="201"/>
      <c r="K766" s="202"/>
      <c r="L766" s="205"/>
      <c r="M766" s="184">
        <f>IF(AND(L766&gt;0,ISNUMBER(L766)=TRUE),IF(ISNUMBER(O766)=FALSE,0,INDEX((三万円未満,三万円以上),O766+1,1,IF(L766&lt;30000,1,2))),0)</f>
        <v>0</v>
      </c>
      <c r="N766" s="186"/>
      <c r="O766" s="173"/>
      <c r="P766" s="188"/>
      <c r="Q766" s="189"/>
    </row>
    <row r="767" spans="1:17" ht="14.25" customHeight="1">
      <c r="A767" s="87"/>
      <c r="B767" s="88"/>
      <c r="C767" s="85"/>
      <c r="D767" s="195"/>
      <c r="E767" s="197"/>
      <c r="F767" s="199"/>
      <c r="G767" s="203"/>
      <c r="H767" s="203"/>
      <c r="I767" s="203"/>
      <c r="J767" s="203"/>
      <c r="K767" s="204"/>
      <c r="L767" s="206"/>
      <c r="M767" s="207"/>
      <c r="N767" s="187"/>
      <c r="O767" s="174"/>
      <c r="P767" s="188"/>
      <c r="Q767" s="190"/>
    </row>
    <row r="768" spans="1:17" ht="14.25" customHeight="1">
      <c r="A768" s="86">
        <v>11</v>
      </c>
      <c r="B768" s="68"/>
      <c r="C768" s="83"/>
      <c r="D768" s="194"/>
      <c r="E768" s="196"/>
      <c r="F768" s="198"/>
      <c r="G768" s="200"/>
      <c r="H768" s="201"/>
      <c r="I768" s="201"/>
      <c r="J768" s="201"/>
      <c r="K768" s="202"/>
      <c r="L768" s="205"/>
      <c r="M768" s="184">
        <f>IF(AND(L768&gt;0,ISNUMBER(L768)=TRUE),IF(ISNUMBER(O768)=FALSE,0,INDEX((三万円未満,三万円以上),O768+1,1,IF(L768&lt;30000,1,2))),0)</f>
        <v>0</v>
      </c>
      <c r="N768" s="186"/>
      <c r="O768" s="173"/>
      <c r="P768" s="188"/>
      <c r="Q768" s="189"/>
    </row>
    <row r="769" spans="1:17" ht="14.25" customHeight="1">
      <c r="A769" s="87"/>
      <c r="B769" s="76"/>
      <c r="C769" s="85"/>
      <c r="D769" s="195"/>
      <c r="E769" s="197"/>
      <c r="F769" s="199"/>
      <c r="G769" s="203"/>
      <c r="H769" s="203"/>
      <c r="I769" s="203"/>
      <c r="J769" s="203"/>
      <c r="K769" s="204"/>
      <c r="L769" s="206"/>
      <c r="M769" s="207"/>
      <c r="N769" s="187"/>
      <c r="O769" s="174"/>
      <c r="P769" s="188"/>
      <c r="Q769" s="190"/>
    </row>
    <row r="770" spans="1:17" ht="14.25" customHeight="1">
      <c r="A770" s="86">
        <v>12</v>
      </c>
      <c r="B770" s="68"/>
      <c r="C770" s="83"/>
      <c r="D770" s="194"/>
      <c r="E770" s="196"/>
      <c r="F770" s="198"/>
      <c r="G770" s="200"/>
      <c r="H770" s="201"/>
      <c r="I770" s="201"/>
      <c r="J770" s="201"/>
      <c r="K770" s="202"/>
      <c r="L770" s="205"/>
      <c r="M770" s="184">
        <f>IF(AND(L770&gt;0,ISNUMBER(L770)=TRUE),IF(ISNUMBER(O770)=FALSE,0,INDEX((三万円未満,三万円以上),O770+1,1,IF(L770&lt;30000,1,2))),0)</f>
        <v>0</v>
      </c>
      <c r="N770" s="186"/>
      <c r="O770" s="173"/>
      <c r="P770" s="188"/>
      <c r="Q770" s="189"/>
    </row>
    <row r="771" spans="1:17" ht="14.25" customHeight="1">
      <c r="A771" s="87"/>
      <c r="B771" s="88"/>
      <c r="C771" s="85"/>
      <c r="D771" s="195"/>
      <c r="E771" s="197"/>
      <c r="F771" s="199"/>
      <c r="G771" s="203"/>
      <c r="H771" s="203"/>
      <c r="I771" s="203"/>
      <c r="J771" s="203"/>
      <c r="K771" s="204"/>
      <c r="L771" s="206"/>
      <c r="M771" s="207"/>
      <c r="N771" s="187"/>
      <c r="O771" s="174"/>
      <c r="P771" s="188"/>
      <c r="Q771" s="190"/>
    </row>
    <row r="772" spans="1:17" ht="14.25" customHeight="1">
      <c r="A772" s="86">
        <v>13</v>
      </c>
      <c r="B772" s="68"/>
      <c r="C772" s="83"/>
      <c r="D772" s="194"/>
      <c r="E772" s="196"/>
      <c r="F772" s="198"/>
      <c r="G772" s="200"/>
      <c r="H772" s="201"/>
      <c r="I772" s="201"/>
      <c r="J772" s="201"/>
      <c r="K772" s="202"/>
      <c r="L772" s="205"/>
      <c r="M772" s="184">
        <f>IF(AND(L772&gt;0,ISNUMBER(L772)=TRUE),IF(ISNUMBER(O772)=FALSE,0,INDEX((三万円未満,三万円以上),O772+1,1,IF(L772&lt;30000,1,2))),0)</f>
        <v>0</v>
      </c>
      <c r="N772" s="186"/>
      <c r="O772" s="173"/>
      <c r="P772" s="188"/>
      <c r="Q772" s="189"/>
    </row>
    <row r="773" spans="1:17" ht="14.25" customHeight="1">
      <c r="A773" s="87"/>
      <c r="B773" s="76"/>
      <c r="C773" s="85"/>
      <c r="D773" s="195"/>
      <c r="E773" s="197"/>
      <c r="F773" s="199"/>
      <c r="G773" s="203"/>
      <c r="H773" s="203"/>
      <c r="I773" s="203"/>
      <c r="J773" s="203"/>
      <c r="K773" s="204"/>
      <c r="L773" s="206"/>
      <c r="M773" s="207"/>
      <c r="N773" s="187"/>
      <c r="O773" s="174"/>
      <c r="P773" s="188"/>
      <c r="Q773" s="190"/>
    </row>
    <row r="774" spans="1:17" ht="14.25" customHeight="1">
      <c r="A774" s="86">
        <v>14</v>
      </c>
      <c r="B774" s="68"/>
      <c r="C774" s="83"/>
      <c r="D774" s="194"/>
      <c r="E774" s="196"/>
      <c r="F774" s="198"/>
      <c r="G774" s="200"/>
      <c r="H774" s="201"/>
      <c r="I774" s="201"/>
      <c r="J774" s="201"/>
      <c r="K774" s="202"/>
      <c r="L774" s="205"/>
      <c r="M774" s="184">
        <f>IF(AND(L774&gt;0,ISNUMBER(L774)=TRUE),IF(ISNUMBER(O774)=FALSE,0,INDEX((三万円未満,三万円以上),O774+1,1,IF(L774&lt;30000,1,2))),0)</f>
        <v>0</v>
      </c>
      <c r="N774" s="186"/>
      <c r="O774" s="173"/>
      <c r="P774" s="188"/>
      <c r="Q774" s="189"/>
    </row>
    <row r="775" spans="1:17" ht="14.25" customHeight="1">
      <c r="A775" s="87"/>
      <c r="B775" s="88"/>
      <c r="C775" s="85"/>
      <c r="D775" s="195"/>
      <c r="E775" s="197"/>
      <c r="F775" s="199"/>
      <c r="G775" s="203"/>
      <c r="H775" s="203"/>
      <c r="I775" s="203"/>
      <c r="J775" s="203"/>
      <c r="K775" s="204"/>
      <c r="L775" s="206"/>
      <c r="M775" s="207"/>
      <c r="N775" s="187"/>
      <c r="O775" s="174"/>
      <c r="P775" s="188"/>
      <c r="Q775" s="190"/>
    </row>
    <row r="776" spans="1:17" ht="14.25" customHeight="1">
      <c r="A776" s="86">
        <v>15</v>
      </c>
      <c r="B776" s="68"/>
      <c r="C776" s="83"/>
      <c r="D776" s="194"/>
      <c r="E776" s="196"/>
      <c r="F776" s="198"/>
      <c r="G776" s="200"/>
      <c r="H776" s="201"/>
      <c r="I776" s="201"/>
      <c r="J776" s="201"/>
      <c r="K776" s="202"/>
      <c r="L776" s="205"/>
      <c r="M776" s="184">
        <f>IF(AND(L776&gt;0,ISNUMBER(L776)=TRUE),IF(ISNUMBER(O776)=FALSE,0,INDEX((三万円未満,三万円以上),O776+1,1,IF(L776&lt;30000,1,2))),0)</f>
        <v>0</v>
      </c>
      <c r="N776" s="186"/>
      <c r="O776" s="173"/>
      <c r="P776" s="188"/>
      <c r="Q776" s="189"/>
    </row>
    <row r="777" spans="1:17" ht="14.25" customHeight="1">
      <c r="A777" s="75"/>
      <c r="B777" s="76"/>
      <c r="C777" s="85"/>
      <c r="D777" s="195"/>
      <c r="E777" s="197"/>
      <c r="F777" s="199"/>
      <c r="G777" s="203"/>
      <c r="H777" s="203"/>
      <c r="I777" s="203"/>
      <c r="J777" s="203"/>
      <c r="K777" s="204"/>
      <c r="L777" s="206"/>
      <c r="M777" s="207"/>
      <c r="N777" s="187"/>
      <c r="O777" s="174"/>
      <c r="P777" s="188"/>
      <c r="Q777" s="190"/>
    </row>
    <row r="778" spans="1:17" ht="14.25">
      <c r="A778" s="175" t="s">
        <v>62</v>
      </c>
      <c r="B778" s="175"/>
      <c r="C778" s="91" t="s">
        <v>77</v>
      </c>
      <c r="D778" s="135" t="s">
        <v>78</v>
      </c>
      <c r="E778" s="101"/>
      <c r="F778" s="36"/>
      <c r="G778" s="137"/>
      <c r="H778" s="176">
        <f>COUNTIF(L748:L777,"&gt;=1")</f>
        <v>0</v>
      </c>
      <c r="I778" s="178" t="s">
        <v>75</v>
      </c>
      <c r="J778" s="180" t="s">
        <v>76</v>
      </c>
      <c r="K778" s="181"/>
      <c r="L778" s="192">
        <f>SUM(L748:L777)</f>
        <v>0</v>
      </c>
      <c r="M778" s="192">
        <f>SUM(M748:M777)</f>
        <v>0</v>
      </c>
      <c r="N778" s="29"/>
      <c r="O778" s="22"/>
      <c r="P778" s="140"/>
      <c r="Q778" s="140"/>
    </row>
    <row r="779" spans="1:17" ht="14.25" customHeight="1">
      <c r="A779" s="175"/>
      <c r="B779" s="175"/>
      <c r="C779" s="91" t="s">
        <v>79</v>
      </c>
      <c r="D779" s="135" t="s">
        <v>80</v>
      </c>
      <c r="E779" s="94"/>
      <c r="F779" s="22"/>
      <c r="G779" s="93"/>
      <c r="H779" s="191"/>
      <c r="I779" s="179"/>
      <c r="J779" s="182"/>
      <c r="K779" s="183"/>
      <c r="L779" s="193"/>
      <c r="M779" s="193"/>
      <c r="N779" s="29"/>
      <c r="O779" s="22"/>
      <c r="P779" s="57"/>
      <c r="Q779" s="57"/>
    </row>
    <row r="780" spans="1:17" ht="14.25">
      <c r="A780" s="175"/>
      <c r="B780" s="175"/>
      <c r="C780" s="91" t="s">
        <v>165</v>
      </c>
      <c r="D780" s="135" t="s">
        <v>167</v>
      </c>
      <c r="E780" s="96"/>
      <c r="F780" s="22"/>
      <c r="G780" s="95"/>
      <c r="H780" s="176">
        <f>H734+H778</f>
        <v>0</v>
      </c>
      <c r="I780" s="178" t="s">
        <v>75</v>
      </c>
      <c r="J780" s="180" t="s">
        <v>81</v>
      </c>
      <c r="K780" s="181"/>
      <c r="L780" s="184">
        <f>L778+L734</f>
        <v>0</v>
      </c>
      <c r="M780" s="184">
        <f>M778+M734</f>
        <v>0</v>
      </c>
      <c r="N780" s="29"/>
      <c r="O780" s="22"/>
      <c r="P780" s="57"/>
      <c r="Q780" s="57"/>
    </row>
    <row r="781" spans="1:17" ht="14.25">
      <c r="A781" s="175"/>
      <c r="B781" s="175"/>
      <c r="C781" s="91" t="s">
        <v>166</v>
      </c>
      <c r="D781" s="135" t="s">
        <v>168</v>
      </c>
      <c r="E781" s="96"/>
      <c r="F781" s="22"/>
      <c r="G781" s="97"/>
      <c r="H781" s="177"/>
      <c r="I781" s="179"/>
      <c r="J781" s="182"/>
      <c r="K781" s="183"/>
      <c r="L781" s="185"/>
      <c r="M781" s="185"/>
      <c r="N781" s="29"/>
      <c r="O781" s="22"/>
      <c r="P781" s="57"/>
      <c r="Q781" s="57"/>
    </row>
    <row r="783" spans="1:17" ht="21">
      <c r="A783" s="3"/>
      <c r="B783" s="3"/>
      <c r="C783" s="3"/>
      <c r="D783" s="3"/>
      <c r="E783" s="230" t="s">
        <v>141</v>
      </c>
      <c r="F783" s="231"/>
      <c r="G783" s="231"/>
      <c r="H783" s="231"/>
      <c r="I783" s="231"/>
      <c r="J783" s="98"/>
      <c r="K783" s="99"/>
      <c r="L783" s="139"/>
      <c r="M783" s="52" t="s">
        <v>190</v>
      </c>
      <c r="N783" s="3"/>
      <c r="O783" s="3"/>
      <c r="P783" s="53"/>
      <c r="Q783" s="53"/>
    </row>
    <row r="784" spans="1:17" ht="14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53"/>
      <c r="Q784" s="53"/>
    </row>
    <row r="785" spans="1:17" ht="21">
      <c r="A785" s="2"/>
      <c r="B785" s="2"/>
      <c r="C785" s="2"/>
      <c r="D785" s="2"/>
      <c r="E785" s="54"/>
      <c r="F785" s="54"/>
      <c r="G785" s="54"/>
      <c r="H785" s="54"/>
      <c r="I785" s="55"/>
      <c r="J785" s="56"/>
      <c r="K785" s="50" t="s">
        <v>55</v>
      </c>
      <c r="L785" s="232">
        <f>$L$3</f>
        <v>43831</v>
      </c>
      <c r="M785" s="233"/>
      <c r="N785" s="134"/>
      <c r="O785" s="134"/>
      <c r="P785" s="57"/>
      <c r="Q785" s="234" t="s">
        <v>56</v>
      </c>
    </row>
    <row r="786" spans="1:17" ht="15">
      <c r="A786" s="2"/>
      <c r="B786" s="2"/>
      <c r="C786" s="2" t="s">
        <v>124</v>
      </c>
      <c r="D786" s="2"/>
      <c r="E786" s="2"/>
      <c r="F786" s="3"/>
      <c r="G786" s="3"/>
      <c r="H786" s="3"/>
      <c r="I786" s="55"/>
      <c r="J786" s="238" t="s">
        <v>174</v>
      </c>
      <c r="K786" s="238"/>
      <c r="L786" s="243" t="str">
        <f>IF($L$4="","",$L$4)</f>
        <v/>
      </c>
      <c r="M786" s="244"/>
      <c r="N786" s="61"/>
      <c r="O786" s="61"/>
      <c r="P786" s="57"/>
      <c r="Q786" s="235"/>
    </row>
    <row r="787" spans="1:17" ht="15">
      <c r="A787" s="2"/>
      <c r="B787" s="237" t="str">
        <f>IF($B$5=0,"",$B$5)</f>
        <v/>
      </c>
      <c r="C787" s="237"/>
      <c r="D787" s="237"/>
      <c r="E787" s="22" t="s">
        <v>177</v>
      </c>
      <c r="F787" s="3"/>
      <c r="G787" s="3"/>
      <c r="H787" s="3"/>
      <c r="I787" s="55"/>
      <c r="J787" s="238" t="s">
        <v>176</v>
      </c>
      <c r="K787" s="238"/>
      <c r="L787" s="242" t="str">
        <f>IF($L$5="","",$L$5)</f>
        <v/>
      </c>
      <c r="M787" s="225"/>
      <c r="N787" s="134"/>
      <c r="O787" s="134"/>
      <c r="P787" s="57"/>
      <c r="Q787" s="235"/>
    </row>
    <row r="788" spans="1:17" ht="15">
      <c r="A788" s="2"/>
      <c r="B788" s="2"/>
      <c r="C788" s="138"/>
      <c r="D788" s="22"/>
      <c r="E788" s="22"/>
      <c r="F788" s="239" t="s">
        <v>57</v>
      </c>
      <c r="G788" s="240"/>
      <c r="H788" s="241"/>
      <c r="I788" s="55"/>
      <c r="J788" s="223" t="s">
        <v>58</v>
      </c>
      <c r="K788" s="223"/>
      <c r="L788" s="242" t="str">
        <f>IF($L$6="","",$L$6)</f>
        <v/>
      </c>
      <c r="M788" s="225"/>
      <c r="N788" s="134"/>
      <c r="O788" s="134"/>
      <c r="P788" s="57"/>
      <c r="Q788" s="236"/>
    </row>
    <row r="789" spans="1:17" ht="14.25">
      <c r="A789" s="22"/>
      <c r="B789" s="22"/>
      <c r="C789" s="101" t="s">
        <v>59</v>
      </c>
      <c r="D789" s="1"/>
      <c r="E789" s="22"/>
      <c r="F789" s="220" t="str">
        <f>IF($F$7=4,"4シヨウヨ",IF($F$7=3,"3キウヨ",IF($F$7=2,"2サキフリ","1フリコミ")))</f>
        <v>1フリコミ</v>
      </c>
      <c r="G789" s="221"/>
      <c r="H789" s="222"/>
      <c r="I789" s="2"/>
      <c r="J789" s="223" t="s">
        <v>60</v>
      </c>
      <c r="K789" s="223"/>
      <c r="L789" s="224" t="str">
        <f>IF($L$7="","",$L$7)</f>
        <v/>
      </c>
      <c r="M789" s="225"/>
      <c r="N789" s="134"/>
      <c r="O789" s="134"/>
      <c r="P789" s="57"/>
      <c r="Q789" s="65"/>
    </row>
    <row r="790" spans="1:17" ht="14.25">
      <c r="A790" s="2"/>
      <c r="B790" s="103"/>
      <c r="C790" s="226">
        <f>IF($B$8="","平成　　年　　月　　日",$B$8)</f>
        <v>43831</v>
      </c>
      <c r="D790" s="227"/>
      <c r="E790" s="22"/>
      <c r="F790" s="3"/>
      <c r="G790" s="3"/>
      <c r="H790" s="3"/>
      <c r="I790" s="2"/>
      <c r="J790" s="223" t="s">
        <v>83</v>
      </c>
      <c r="K790" s="223"/>
      <c r="L790" s="228" t="str">
        <f>IF($L$8="","",$L$8)</f>
        <v/>
      </c>
      <c r="M790" s="229"/>
      <c r="N790" s="134"/>
      <c r="O790" s="134"/>
      <c r="P790" s="57"/>
      <c r="Q790" s="66"/>
    </row>
    <row r="791" spans="1:17" ht="14.25">
      <c r="A791" s="61"/>
      <c r="B791" s="61"/>
      <c r="C791" s="134"/>
      <c r="D791" s="134"/>
      <c r="E791" s="61"/>
      <c r="F791" s="61"/>
      <c r="G791" s="134"/>
      <c r="H791" s="134"/>
      <c r="I791" s="61"/>
      <c r="J791" s="134"/>
      <c r="K791" s="134"/>
      <c r="L791" s="134"/>
      <c r="M791" s="134"/>
      <c r="N791" s="61"/>
      <c r="O791" s="61"/>
      <c r="P791" s="57"/>
      <c r="Q791" s="57"/>
    </row>
    <row r="792" spans="1:17" ht="14.25">
      <c r="A792" s="67"/>
      <c r="B792" s="68"/>
      <c r="C792" s="69" t="s">
        <v>173</v>
      </c>
      <c r="D792" s="209" t="s">
        <v>62</v>
      </c>
      <c r="E792" s="211" t="s">
        <v>63</v>
      </c>
      <c r="F792" s="70"/>
      <c r="G792" s="213" t="s">
        <v>64</v>
      </c>
      <c r="H792" s="214"/>
      <c r="I792" s="214"/>
      <c r="J792" s="214"/>
      <c r="K792" s="215"/>
      <c r="L792" s="136" t="s">
        <v>65</v>
      </c>
      <c r="M792" s="72" t="s">
        <v>66</v>
      </c>
      <c r="N792" s="216"/>
      <c r="O792" s="73" t="s">
        <v>67</v>
      </c>
      <c r="P792" s="208"/>
      <c r="Q792" s="74" t="s">
        <v>68</v>
      </c>
    </row>
    <row r="793" spans="1:17" ht="14.25">
      <c r="A793" s="75"/>
      <c r="B793" s="76"/>
      <c r="C793" s="77" t="s">
        <v>86</v>
      </c>
      <c r="D793" s="210" t="s">
        <v>70</v>
      </c>
      <c r="E793" s="212"/>
      <c r="F793" s="76"/>
      <c r="G793" s="217" t="s">
        <v>87</v>
      </c>
      <c r="H793" s="218"/>
      <c r="I793" s="218"/>
      <c r="J793" s="218"/>
      <c r="K793" s="219"/>
      <c r="L793" s="78" t="s">
        <v>72</v>
      </c>
      <c r="M793" s="79" t="s">
        <v>169</v>
      </c>
      <c r="N793" s="216"/>
      <c r="O793" s="80" t="s">
        <v>73</v>
      </c>
      <c r="P793" s="208"/>
      <c r="Q793" s="81" t="s">
        <v>74</v>
      </c>
    </row>
    <row r="794" spans="1:17" ht="14.25" customHeight="1">
      <c r="A794" s="82">
        <v>1</v>
      </c>
      <c r="B794" s="68"/>
      <c r="C794" s="83"/>
      <c r="D794" s="194"/>
      <c r="E794" s="196"/>
      <c r="F794" s="198"/>
      <c r="G794" s="200"/>
      <c r="H794" s="201"/>
      <c r="I794" s="201"/>
      <c r="J794" s="201"/>
      <c r="K794" s="202"/>
      <c r="L794" s="205"/>
      <c r="M794" s="184">
        <f>IF(AND(L794&gt;0,ISNUMBER(L794)=TRUE),IF(ISNUMBER(O794)=FALSE,0,INDEX((三万円未満,三万円以上),O794+1,1,IF(L794&lt;30000,1,2))),0)</f>
        <v>0</v>
      </c>
      <c r="N794" s="186"/>
      <c r="O794" s="173"/>
      <c r="P794" s="188"/>
      <c r="Q794" s="189"/>
    </row>
    <row r="795" spans="1:17" ht="14.25" customHeight="1">
      <c r="A795" s="84"/>
      <c r="B795" s="76"/>
      <c r="C795" s="85"/>
      <c r="D795" s="195"/>
      <c r="E795" s="197"/>
      <c r="F795" s="199"/>
      <c r="G795" s="203"/>
      <c r="H795" s="203"/>
      <c r="I795" s="203"/>
      <c r="J795" s="203"/>
      <c r="K795" s="204"/>
      <c r="L795" s="206"/>
      <c r="M795" s="207"/>
      <c r="N795" s="187"/>
      <c r="O795" s="174"/>
      <c r="P795" s="188"/>
      <c r="Q795" s="190"/>
    </row>
    <row r="796" spans="1:17" ht="14.25" customHeight="1">
      <c r="A796" s="86">
        <v>2</v>
      </c>
      <c r="B796" s="68"/>
      <c r="C796" s="83"/>
      <c r="D796" s="194"/>
      <c r="E796" s="196"/>
      <c r="F796" s="198"/>
      <c r="G796" s="200"/>
      <c r="H796" s="201"/>
      <c r="I796" s="201"/>
      <c r="J796" s="201"/>
      <c r="K796" s="202"/>
      <c r="L796" s="205"/>
      <c r="M796" s="184">
        <f>IF(AND(L796&gt;0,ISNUMBER(L796)=TRUE),IF(ISNUMBER(O796)=FALSE,0,INDEX((三万円未満,三万円以上),O796+1,1,IF(L796&lt;30000,1,2))),0)</f>
        <v>0</v>
      </c>
      <c r="N796" s="186"/>
      <c r="O796" s="173"/>
      <c r="P796" s="188"/>
      <c r="Q796" s="189"/>
    </row>
    <row r="797" spans="1:17" ht="14.25" customHeight="1">
      <c r="A797" s="87"/>
      <c r="B797" s="88"/>
      <c r="C797" s="85"/>
      <c r="D797" s="195"/>
      <c r="E797" s="197"/>
      <c r="F797" s="199"/>
      <c r="G797" s="203"/>
      <c r="H797" s="203"/>
      <c r="I797" s="203"/>
      <c r="J797" s="203"/>
      <c r="K797" s="204"/>
      <c r="L797" s="206"/>
      <c r="M797" s="207"/>
      <c r="N797" s="187"/>
      <c r="O797" s="174"/>
      <c r="P797" s="188"/>
      <c r="Q797" s="190"/>
    </row>
    <row r="798" spans="1:17" ht="14.25" customHeight="1">
      <c r="A798" s="86">
        <v>3</v>
      </c>
      <c r="B798" s="68"/>
      <c r="C798" s="83"/>
      <c r="D798" s="194"/>
      <c r="E798" s="196"/>
      <c r="F798" s="198"/>
      <c r="G798" s="200"/>
      <c r="H798" s="201"/>
      <c r="I798" s="201"/>
      <c r="J798" s="201"/>
      <c r="K798" s="202"/>
      <c r="L798" s="205"/>
      <c r="M798" s="184">
        <f>IF(AND(L798&gt;0,ISNUMBER(L798)=TRUE),IF(ISNUMBER(O798)=FALSE,0,INDEX((三万円未満,三万円以上),O798+1,1,IF(L798&lt;30000,1,2))),0)</f>
        <v>0</v>
      </c>
      <c r="N798" s="186"/>
      <c r="O798" s="173"/>
      <c r="P798" s="188"/>
      <c r="Q798" s="189"/>
    </row>
    <row r="799" spans="1:17" ht="14.25" customHeight="1">
      <c r="A799" s="87"/>
      <c r="B799" s="76"/>
      <c r="C799" s="85"/>
      <c r="D799" s="195"/>
      <c r="E799" s="197"/>
      <c r="F799" s="199"/>
      <c r="G799" s="203"/>
      <c r="H799" s="203"/>
      <c r="I799" s="203"/>
      <c r="J799" s="203"/>
      <c r="K799" s="204"/>
      <c r="L799" s="206"/>
      <c r="M799" s="207"/>
      <c r="N799" s="187"/>
      <c r="O799" s="174"/>
      <c r="P799" s="188"/>
      <c r="Q799" s="190"/>
    </row>
    <row r="800" spans="1:17" ht="14.25" customHeight="1">
      <c r="A800" s="86">
        <v>4</v>
      </c>
      <c r="B800" s="68"/>
      <c r="C800" s="83"/>
      <c r="D800" s="194"/>
      <c r="E800" s="196"/>
      <c r="F800" s="198"/>
      <c r="G800" s="200"/>
      <c r="H800" s="201"/>
      <c r="I800" s="201"/>
      <c r="J800" s="201"/>
      <c r="K800" s="202"/>
      <c r="L800" s="205"/>
      <c r="M800" s="184">
        <f>IF(AND(L800&gt;0,ISNUMBER(L800)=TRUE),IF(ISNUMBER(O800)=FALSE,0,INDEX((三万円未満,三万円以上),O800+1,1,IF(L800&lt;30000,1,2))),0)</f>
        <v>0</v>
      </c>
      <c r="N800" s="186"/>
      <c r="O800" s="173"/>
      <c r="P800" s="188"/>
      <c r="Q800" s="189"/>
    </row>
    <row r="801" spans="1:17" ht="14.25" customHeight="1">
      <c r="A801" s="87"/>
      <c r="B801" s="88"/>
      <c r="C801" s="85"/>
      <c r="D801" s="195"/>
      <c r="E801" s="197"/>
      <c r="F801" s="199"/>
      <c r="G801" s="203"/>
      <c r="H801" s="203"/>
      <c r="I801" s="203"/>
      <c r="J801" s="203"/>
      <c r="K801" s="204"/>
      <c r="L801" s="206"/>
      <c r="M801" s="207"/>
      <c r="N801" s="187"/>
      <c r="O801" s="174"/>
      <c r="P801" s="188"/>
      <c r="Q801" s="190"/>
    </row>
    <row r="802" spans="1:17" ht="14.25" customHeight="1">
      <c r="A802" s="86">
        <v>5</v>
      </c>
      <c r="B802" s="68"/>
      <c r="C802" s="83"/>
      <c r="D802" s="194"/>
      <c r="E802" s="196"/>
      <c r="F802" s="198"/>
      <c r="G802" s="200"/>
      <c r="H802" s="201"/>
      <c r="I802" s="201"/>
      <c r="J802" s="201"/>
      <c r="K802" s="202"/>
      <c r="L802" s="205"/>
      <c r="M802" s="184">
        <f>IF(AND(L802&gt;0,ISNUMBER(L802)=TRUE),IF(ISNUMBER(O802)=FALSE,0,INDEX((三万円未満,三万円以上),O802+1,1,IF(L802&lt;30000,1,2))),0)</f>
        <v>0</v>
      </c>
      <c r="N802" s="186"/>
      <c r="O802" s="173"/>
      <c r="P802" s="188"/>
      <c r="Q802" s="189"/>
    </row>
    <row r="803" spans="1:17" ht="14.25" customHeight="1">
      <c r="A803" s="87"/>
      <c r="B803" s="76"/>
      <c r="C803" s="85"/>
      <c r="D803" s="195"/>
      <c r="E803" s="197"/>
      <c r="F803" s="199"/>
      <c r="G803" s="203"/>
      <c r="H803" s="203"/>
      <c r="I803" s="203"/>
      <c r="J803" s="203"/>
      <c r="K803" s="204"/>
      <c r="L803" s="206"/>
      <c r="M803" s="207"/>
      <c r="N803" s="187"/>
      <c r="O803" s="174"/>
      <c r="P803" s="188"/>
      <c r="Q803" s="190"/>
    </row>
    <row r="804" spans="1:17" ht="14.25" customHeight="1">
      <c r="A804" s="86">
        <v>6</v>
      </c>
      <c r="B804" s="68"/>
      <c r="C804" s="83"/>
      <c r="D804" s="194"/>
      <c r="E804" s="196"/>
      <c r="F804" s="198"/>
      <c r="G804" s="200"/>
      <c r="H804" s="201"/>
      <c r="I804" s="201"/>
      <c r="J804" s="201"/>
      <c r="K804" s="202"/>
      <c r="L804" s="205"/>
      <c r="M804" s="184">
        <f>IF(AND(L804&gt;0,ISNUMBER(L804)=TRUE),IF(ISNUMBER(O804)=FALSE,0,INDEX((三万円未満,三万円以上),O804+1,1,IF(L804&lt;30000,1,2))),0)</f>
        <v>0</v>
      </c>
      <c r="N804" s="186"/>
      <c r="O804" s="173"/>
      <c r="P804" s="188"/>
      <c r="Q804" s="189"/>
    </row>
    <row r="805" spans="1:17" ht="14.25" customHeight="1">
      <c r="A805" s="87"/>
      <c r="B805" s="88"/>
      <c r="C805" s="85"/>
      <c r="D805" s="195"/>
      <c r="E805" s="197"/>
      <c r="F805" s="199"/>
      <c r="G805" s="203"/>
      <c r="H805" s="203"/>
      <c r="I805" s="203"/>
      <c r="J805" s="203"/>
      <c r="K805" s="204"/>
      <c r="L805" s="206"/>
      <c r="M805" s="207"/>
      <c r="N805" s="187"/>
      <c r="O805" s="174"/>
      <c r="P805" s="188"/>
      <c r="Q805" s="190"/>
    </row>
    <row r="806" spans="1:17" ht="14.25" customHeight="1">
      <c r="A806" s="86">
        <v>7</v>
      </c>
      <c r="B806" s="68"/>
      <c r="C806" s="83"/>
      <c r="D806" s="194"/>
      <c r="E806" s="196"/>
      <c r="F806" s="198"/>
      <c r="G806" s="200"/>
      <c r="H806" s="201"/>
      <c r="I806" s="201"/>
      <c r="J806" s="201"/>
      <c r="K806" s="202"/>
      <c r="L806" s="205"/>
      <c r="M806" s="184">
        <f>IF(AND(L806&gt;0,ISNUMBER(L806)=TRUE),IF(ISNUMBER(O806)=FALSE,0,INDEX((三万円未満,三万円以上),O806+1,1,IF(L806&lt;30000,1,2))),0)</f>
        <v>0</v>
      </c>
      <c r="N806" s="186"/>
      <c r="O806" s="173"/>
      <c r="P806" s="188"/>
      <c r="Q806" s="189"/>
    </row>
    <row r="807" spans="1:17" ht="14.25" customHeight="1">
      <c r="A807" s="87"/>
      <c r="B807" s="76"/>
      <c r="C807" s="85"/>
      <c r="D807" s="195"/>
      <c r="E807" s="197"/>
      <c r="F807" s="199"/>
      <c r="G807" s="203"/>
      <c r="H807" s="203"/>
      <c r="I807" s="203"/>
      <c r="J807" s="203"/>
      <c r="K807" s="204"/>
      <c r="L807" s="206"/>
      <c r="M807" s="207"/>
      <c r="N807" s="187"/>
      <c r="O807" s="174"/>
      <c r="P807" s="188"/>
      <c r="Q807" s="190"/>
    </row>
    <row r="808" spans="1:17" ht="14.25" customHeight="1">
      <c r="A808" s="86">
        <v>8</v>
      </c>
      <c r="B808" s="68"/>
      <c r="C808" s="83"/>
      <c r="D808" s="194"/>
      <c r="E808" s="196"/>
      <c r="F808" s="198"/>
      <c r="G808" s="200"/>
      <c r="H808" s="201"/>
      <c r="I808" s="201"/>
      <c r="J808" s="201"/>
      <c r="K808" s="202"/>
      <c r="L808" s="205"/>
      <c r="M808" s="184">
        <f>IF(AND(L808&gt;0,ISNUMBER(L808)=TRUE),IF(ISNUMBER(O808)=FALSE,0,INDEX((三万円未満,三万円以上),O808+1,1,IF(L808&lt;30000,1,2))),0)</f>
        <v>0</v>
      </c>
      <c r="N808" s="186"/>
      <c r="O808" s="173"/>
      <c r="P808" s="188"/>
      <c r="Q808" s="189"/>
    </row>
    <row r="809" spans="1:17" ht="14.25" customHeight="1">
      <c r="A809" s="87"/>
      <c r="B809" s="88"/>
      <c r="C809" s="85"/>
      <c r="D809" s="195"/>
      <c r="E809" s="197"/>
      <c r="F809" s="199"/>
      <c r="G809" s="203"/>
      <c r="H809" s="203"/>
      <c r="I809" s="203"/>
      <c r="J809" s="203"/>
      <c r="K809" s="204"/>
      <c r="L809" s="206"/>
      <c r="M809" s="207"/>
      <c r="N809" s="187"/>
      <c r="O809" s="174"/>
      <c r="P809" s="188"/>
      <c r="Q809" s="190"/>
    </row>
    <row r="810" spans="1:17" ht="14.25" customHeight="1">
      <c r="A810" s="86">
        <v>9</v>
      </c>
      <c r="B810" s="68"/>
      <c r="C810" s="83"/>
      <c r="D810" s="194"/>
      <c r="E810" s="196"/>
      <c r="F810" s="198"/>
      <c r="G810" s="200"/>
      <c r="H810" s="201"/>
      <c r="I810" s="201"/>
      <c r="J810" s="201"/>
      <c r="K810" s="202"/>
      <c r="L810" s="205"/>
      <c r="M810" s="184">
        <f>IF(AND(L810&gt;0,ISNUMBER(L810)=TRUE),IF(ISNUMBER(O810)=FALSE,0,INDEX((三万円未満,三万円以上),O810+1,1,IF(L810&lt;30000,1,2))),0)</f>
        <v>0</v>
      </c>
      <c r="N810" s="186"/>
      <c r="O810" s="173"/>
      <c r="P810" s="188"/>
      <c r="Q810" s="189"/>
    </row>
    <row r="811" spans="1:17" ht="14.25" customHeight="1">
      <c r="A811" s="87"/>
      <c r="B811" s="76"/>
      <c r="C811" s="85"/>
      <c r="D811" s="195"/>
      <c r="E811" s="197"/>
      <c r="F811" s="199"/>
      <c r="G811" s="203"/>
      <c r="H811" s="203"/>
      <c r="I811" s="203"/>
      <c r="J811" s="203"/>
      <c r="K811" s="204"/>
      <c r="L811" s="206"/>
      <c r="M811" s="207"/>
      <c r="N811" s="187"/>
      <c r="O811" s="174"/>
      <c r="P811" s="188"/>
      <c r="Q811" s="190"/>
    </row>
    <row r="812" spans="1:17" ht="14.25" customHeight="1">
      <c r="A812" s="86">
        <v>10</v>
      </c>
      <c r="B812" s="68"/>
      <c r="C812" s="83"/>
      <c r="D812" s="194"/>
      <c r="E812" s="196"/>
      <c r="F812" s="198"/>
      <c r="G812" s="200"/>
      <c r="H812" s="201"/>
      <c r="I812" s="201"/>
      <c r="J812" s="201"/>
      <c r="K812" s="202"/>
      <c r="L812" s="205"/>
      <c r="M812" s="184">
        <f>IF(AND(L812&gt;0,ISNUMBER(L812)=TRUE),IF(ISNUMBER(O812)=FALSE,0,INDEX((三万円未満,三万円以上),O812+1,1,IF(L812&lt;30000,1,2))),0)</f>
        <v>0</v>
      </c>
      <c r="N812" s="186"/>
      <c r="O812" s="173"/>
      <c r="P812" s="188"/>
      <c r="Q812" s="189"/>
    </row>
    <row r="813" spans="1:17" ht="14.25" customHeight="1">
      <c r="A813" s="87"/>
      <c r="B813" s="88"/>
      <c r="C813" s="85"/>
      <c r="D813" s="195"/>
      <c r="E813" s="197"/>
      <c r="F813" s="199"/>
      <c r="G813" s="203"/>
      <c r="H813" s="203"/>
      <c r="I813" s="203"/>
      <c r="J813" s="203"/>
      <c r="K813" s="204"/>
      <c r="L813" s="206"/>
      <c r="M813" s="207"/>
      <c r="N813" s="187"/>
      <c r="O813" s="174"/>
      <c r="P813" s="188"/>
      <c r="Q813" s="190"/>
    </row>
    <row r="814" spans="1:17" ht="14.25" customHeight="1">
      <c r="A814" s="86">
        <v>11</v>
      </c>
      <c r="B814" s="68"/>
      <c r="C814" s="83"/>
      <c r="D814" s="194"/>
      <c r="E814" s="196"/>
      <c r="F814" s="198"/>
      <c r="G814" s="200"/>
      <c r="H814" s="201"/>
      <c r="I814" s="201"/>
      <c r="J814" s="201"/>
      <c r="K814" s="202"/>
      <c r="L814" s="205"/>
      <c r="M814" s="184">
        <f>IF(AND(L814&gt;0,ISNUMBER(L814)=TRUE),IF(ISNUMBER(O814)=FALSE,0,INDEX((三万円未満,三万円以上),O814+1,1,IF(L814&lt;30000,1,2))),0)</f>
        <v>0</v>
      </c>
      <c r="N814" s="186"/>
      <c r="O814" s="173"/>
      <c r="P814" s="188"/>
      <c r="Q814" s="189"/>
    </row>
    <row r="815" spans="1:17" ht="14.25" customHeight="1">
      <c r="A815" s="87"/>
      <c r="B815" s="76"/>
      <c r="C815" s="85"/>
      <c r="D815" s="195"/>
      <c r="E815" s="197"/>
      <c r="F815" s="199"/>
      <c r="G815" s="203"/>
      <c r="H815" s="203"/>
      <c r="I815" s="203"/>
      <c r="J815" s="203"/>
      <c r="K815" s="204"/>
      <c r="L815" s="206"/>
      <c r="M815" s="207"/>
      <c r="N815" s="187"/>
      <c r="O815" s="174"/>
      <c r="P815" s="188"/>
      <c r="Q815" s="190"/>
    </row>
    <row r="816" spans="1:17" ht="14.25" customHeight="1">
      <c r="A816" s="86">
        <v>12</v>
      </c>
      <c r="B816" s="68"/>
      <c r="C816" s="83"/>
      <c r="D816" s="194"/>
      <c r="E816" s="196"/>
      <c r="F816" s="198"/>
      <c r="G816" s="200"/>
      <c r="H816" s="201"/>
      <c r="I816" s="201"/>
      <c r="J816" s="201"/>
      <c r="K816" s="202"/>
      <c r="L816" s="205"/>
      <c r="M816" s="184">
        <f>IF(AND(L816&gt;0,ISNUMBER(L816)=TRUE),IF(ISNUMBER(O816)=FALSE,0,INDEX((三万円未満,三万円以上),O816+1,1,IF(L816&lt;30000,1,2))),0)</f>
        <v>0</v>
      </c>
      <c r="N816" s="186"/>
      <c r="O816" s="173"/>
      <c r="P816" s="188"/>
      <c r="Q816" s="189"/>
    </row>
    <row r="817" spans="1:17" ht="14.25" customHeight="1">
      <c r="A817" s="87"/>
      <c r="B817" s="88"/>
      <c r="C817" s="85"/>
      <c r="D817" s="195"/>
      <c r="E817" s="197"/>
      <c r="F817" s="199"/>
      <c r="G817" s="203"/>
      <c r="H817" s="203"/>
      <c r="I817" s="203"/>
      <c r="J817" s="203"/>
      <c r="K817" s="204"/>
      <c r="L817" s="206"/>
      <c r="M817" s="207"/>
      <c r="N817" s="187"/>
      <c r="O817" s="174"/>
      <c r="P817" s="188"/>
      <c r="Q817" s="190"/>
    </row>
    <row r="818" spans="1:17" ht="14.25" customHeight="1">
      <c r="A818" s="86">
        <v>13</v>
      </c>
      <c r="B818" s="68"/>
      <c r="C818" s="83"/>
      <c r="D818" s="194"/>
      <c r="E818" s="196"/>
      <c r="F818" s="198"/>
      <c r="G818" s="200"/>
      <c r="H818" s="201"/>
      <c r="I818" s="201"/>
      <c r="J818" s="201"/>
      <c r="K818" s="202"/>
      <c r="L818" s="205"/>
      <c r="M818" s="184">
        <f>IF(AND(L818&gt;0,ISNUMBER(L818)=TRUE),IF(ISNUMBER(O818)=FALSE,0,INDEX((三万円未満,三万円以上),O818+1,1,IF(L818&lt;30000,1,2))),0)</f>
        <v>0</v>
      </c>
      <c r="N818" s="186"/>
      <c r="O818" s="173"/>
      <c r="P818" s="188"/>
      <c r="Q818" s="189"/>
    </row>
    <row r="819" spans="1:17" ht="14.25" customHeight="1">
      <c r="A819" s="87"/>
      <c r="B819" s="76"/>
      <c r="C819" s="85"/>
      <c r="D819" s="195"/>
      <c r="E819" s="197"/>
      <c r="F819" s="199"/>
      <c r="G819" s="203"/>
      <c r="H819" s="203"/>
      <c r="I819" s="203"/>
      <c r="J819" s="203"/>
      <c r="K819" s="204"/>
      <c r="L819" s="206"/>
      <c r="M819" s="207"/>
      <c r="N819" s="187"/>
      <c r="O819" s="174"/>
      <c r="P819" s="188"/>
      <c r="Q819" s="190"/>
    </row>
    <row r="820" spans="1:17" ht="14.25" customHeight="1">
      <c r="A820" s="86">
        <v>14</v>
      </c>
      <c r="B820" s="68"/>
      <c r="C820" s="83"/>
      <c r="D820" s="194"/>
      <c r="E820" s="196"/>
      <c r="F820" s="198"/>
      <c r="G820" s="200"/>
      <c r="H820" s="201"/>
      <c r="I820" s="201"/>
      <c r="J820" s="201"/>
      <c r="K820" s="202"/>
      <c r="L820" s="205"/>
      <c r="M820" s="184">
        <f>IF(AND(L820&gt;0,ISNUMBER(L820)=TRUE),IF(ISNUMBER(O820)=FALSE,0,INDEX((三万円未満,三万円以上),O820+1,1,IF(L820&lt;30000,1,2))),0)</f>
        <v>0</v>
      </c>
      <c r="N820" s="186"/>
      <c r="O820" s="173"/>
      <c r="P820" s="188"/>
      <c r="Q820" s="189"/>
    </row>
    <row r="821" spans="1:17" ht="14.25" customHeight="1">
      <c r="A821" s="87"/>
      <c r="B821" s="88"/>
      <c r="C821" s="85"/>
      <c r="D821" s="195"/>
      <c r="E821" s="197"/>
      <c r="F821" s="199"/>
      <c r="G821" s="203"/>
      <c r="H821" s="203"/>
      <c r="I821" s="203"/>
      <c r="J821" s="203"/>
      <c r="K821" s="204"/>
      <c r="L821" s="206"/>
      <c r="M821" s="207"/>
      <c r="N821" s="187"/>
      <c r="O821" s="174"/>
      <c r="P821" s="188"/>
      <c r="Q821" s="190"/>
    </row>
    <row r="822" spans="1:17" ht="14.25" customHeight="1">
      <c r="A822" s="86">
        <v>15</v>
      </c>
      <c r="B822" s="68"/>
      <c r="C822" s="83"/>
      <c r="D822" s="194"/>
      <c r="E822" s="196"/>
      <c r="F822" s="198"/>
      <c r="G822" s="200"/>
      <c r="H822" s="201"/>
      <c r="I822" s="201"/>
      <c r="J822" s="201"/>
      <c r="K822" s="202"/>
      <c r="L822" s="205"/>
      <c r="M822" s="184">
        <f>IF(AND(L822&gt;0,ISNUMBER(L822)=TRUE),IF(ISNUMBER(O822)=FALSE,0,INDEX((三万円未満,三万円以上),O822+1,1,IF(L822&lt;30000,1,2))),0)</f>
        <v>0</v>
      </c>
      <c r="N822" s="186"/>
      <c r="O822" s="173"/>
      <c r="P822" s="188"/>
      <c r="Q822" s="189"/>
    </row>
    <row r="823" spans="1:17" ht="14.25" customHeight="1">
      <c r="A823" s="75"/>
      <c r="B823" s="76"/>
      <c r="C823" s="85"/>
      <c r="D823" s="195"/>
      <c r="E823" s="197"/>
      <c r="F823" s="199"/>
      <c r="G823" s="203"/>
      <c r="H823" s="203"/>
      <c r="I823" s="203"/>
      <c r="J823" s="203"/>
      <c r="K823" s="204"/>
      <c r="L823" s="206"/>
      <c r="M823" s="207"/>
      <c r="N823" s="187"/>
      <c r="O823" s="174"/>
      <c r="P823" s="188"/>
      <c r="Q823" s="190"/>
    </row>
    <row r="824" spans="1:17" ht="14.25">
      <c r="A824" s="175" t="s">
        <v>62</v>
      </c>
      <c r="B824" s="175"/>
      <c r="C824" s="91" t="s">
        <v>77</v>
      </c>
      <c r="D824" s="135" t="s">
        <v>78</v>
      </c>
      <c r="E824" s="101"/>
      <c r="F824" s="36"/>
      <c r="G824" s="137"/>
      <c r="H824" s="176">
        <f>COUNTIF(L794:L823,"&gt;=1")</f>
        <v>0</v>
      </c>
      <c r="I824" s="178" t="s">
        <v>75</v>
      </c>
      <c r="J824" s="180" t="s">
        <v>76</v>
      </c>
      <c r="K824" s="181"/>
      <c r="L824" s="192">
        <f>SUM(L794:L823)</f>
        <v>0</v>
      </c>
      <c r="M824" s="192">
        <f>SUM(M794:M823)</f>
        <v>0</v>
      </c>
      <c r="N824" s="29"/>
      <c r="O824" s="22"/>
      <c r="P824" s="140"/>
      <c r="Q824" s="140"/>
    </row>
    <row r="825" spans="1:17" ht="14.25" customHeight="1">
      <c r="A825" s="175"/>
      <c r="B825" s="175"/>
      <c r="C825" s="91" t="s">
        <v>79</v>
      </c>
      <c r="D825" s="135" t="s">
        <v>80</v>
      </c>
      <c r="E825" s="94"/>
      <c r="F825" s="22"/>
      <c r="G825" s="93"/>
      <c r="H825" s="191"/>
      <c r="I825" s="179"/>
      <c r="J825" s="182"/>
      <c r="K825" s="183"/>
      <c r="L825" s="193"/>
      <c r="M825" s="193"/>
      <c r="N825" s="29"/>
      <c r="O825" s="22"/>
      <c r="P825" s="57"/>
      <c r="Q825" s="57"/>
    </row>
    <row r="826" spans="1:17" ht="14.25">
      <c r="A826" s="175"/>
      <c r="B826" s="175"/>
      <c r="C826" s="91" t="s">
        <v>165</v>
      </c>
      <c r="D826" s="135" t="s">
        <v>167</v>
      </c>
      <c r="E826" s="96"/>
      <c r="F826" s="22"/>
      <c r="G826" s="95"/>
      <c r="H826" s="176">
        <f>H780+H824</f>
        <v>0</v>
      </c>
      <c r="I826" s="178" t="s">
        <v>75</v>
      </c>
      <c r="J826" s="180" t="s">
        <v>81</v>
      </c>
      <c r="K826" s="181"/>
      <c r="L826" s="184">
        <f>L824+L780</f>
        <v>0</v>
      </c>
      <c r="M826" s="184">
        <f>M824+M780</f>
        <v>0</v>
      </c>
      <c r="N826" s="29"/>
      <c r="O826" s="22"/>
      <c r="P826" s="57"/>
      <c r="Q826" s="57"/>
    </row>
    <row r="827" spans="1:17" ht="14.25">
      <c r="A827" s="175"/>
      <c r="B827" s="175"/>
      <c r="C827" s="91" t="s">
        <v>166</v>
      </c>
      <c r="D827" s="135" t="s">
        <v>168</v>
      </c>
      <c r="E827" s="96"/>
      <c r="F827" s="22"/>
      <c r="G827" s="97"/>
      <c r="H827" s="177"/>
      <c r="I827" s="179"/>
      <c r="J827" s="182"/>
      <c r="K827" s="183"/>
      <c r="L827" s="185"/>
      <c r="M827" s="185"/>
      <c r="N827" s="29"/>
      <c r="O827" s="22"/>
      <c r="P827" s="57"/>
      <c r="Q827" s="57"/>
    </row>
    <row r="829" spans="1:17" ht="21">
      <c r="A829" s="3"/>
      <c r="B829" s="3"/>
      <c r="C829" s="3"/>
      <c r="D829" s="3"/>
      <c r="E829" s="230" t="s">
        <v>141</v>
      </c>
      <c r="F829" s="231"/>
      <c r="G829" s="231"/>
      <c r="H829" s="231"/>
      <c r="I829" s="231"/>
      <c r="J829" s="98"/>
      <c r="K829" s="99"/>
      <c r="L829" s="139"/>
      <c r="M829" s="52" t="s">
        <v>191</v>
      </c>
      <c r="N829" s="3"/>
      <c r="O829" s="3"/>
      <c r="P829" s="53"/>
      <c r="Q829" s="53"/>
    </row>
    <row r="830" spans="1:17" ht="14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53"/>
      <c r="Q830" s="53"/>
    </row>
    <row r="831" spans="1:17" ht="21">
      <c r="A831" s="2"/>
      <c r="B831" s="2"/>
      <c r="C831" s="2"/>
      <c r="D831" s="2"/>
      <c r="E831" s="54"/>
      <c r="F831" s="54"/>
      <c r="G831" s="54"/>
      <c r="H831" s="54"/>
      <c r="I831" s="55"/>
      <c r="J831" s="56"/>
      <c r="K831" s="50" t="s">
        <v>55</v>
      </c>
      <c r="L831" s="232">
        <f>$L$3</f>
        <v>43831</v>
      </c>
      <c r="M831" s="233"/>
      <c r="N831" s="134"/>
      <c r="O831" s="134"/>
      <c r="P831" s="57"/>
      <c r="Q831" s="234" t="s">
        <v>56</v>
      </c>
    </row>
    <row r="832" spans="1:17" ht="15">
      <c r="A832" s="2"/>
      <c r="B832" s="2"/>
      <c r="C832" s="2" t="s">
        <v>124</v>
      </c>
      <c r="D832" s="2"/>
      <c r="E832" s="2"/>
      <c r="F832" s="3"/>
      <c r="G832" s="3"/>
      <c r="H832" s="3"/>
      <c r="I832" s="55"/>
      <c r="J832" s="238" t="s">
        <v>174</v>
      </c>
      <c r="K832" s="238"/>
      <c r="L832" s="243" t="str">
        <f>IF($L$4="","",$L$4)</f>
        <v/>
      </c>
      <c r="M832" s="244"/>
      <c r="N832" s="61"/>
      <c r="O832" s="61"/>
      <c r="P832" s="57"/>
      <c r="Q832" s="235"/>
    </row>
    <row r="833" spans="1:17" ht="15">
      <c r="A833" s="2"/>
      <c r="B833" s="237" t="str">
        <f>IF($B$5=0,"",$B$5)</f>
        <v/>
      </c>
      <c r="C833" s="237"/>
      <c r="D833" s="237"/>
      <c r="E833" s="22" t="s">
        <v>177</v>
      </c>
      <c r="F833" s="3"/>
      <c r="G833" s="3"/>
      <c r="H833" s="3"/>
      <c r="I833" s="55"/>
      <c r="J833" s="238" t="s">
        <v>176</v>
      </c>
      <c r="K833" s="238"/>
      <c r="L833" s="242" t="str">
        <f>IF($L$5="","",$L$5)</f>
        <v/>
      </c>
      <c r="M833" s="225"/>
      <c r="N833" s="134"/>
      <c r="O833" s="134"/>
      <c r="P833" s="57"/>
      <c r="Q833" s="235"/>
    </row>
    <row r="834" spans="1:17" ht="15">
      <c r="A834" s="2"/>
      <c r="B834" s="2"/>
      <c r="C834" s="138"/>
      <c r="D834" s="22"/>
      <c r="E834" s="22"/>
      <c r="F834" s="239" t="s">
        <v>57</v>
      </c>
      <c r="G834" s="240"/>
      <c r="H834" s="241"/>
      <c r="I834" s="55"/>
      <c r="J834" s="223" t="s">
        <v>58</v>
      </c>
      <c r="K834" s="223"/>
      <c r="L834" s="242" t="str">
        <f>IF($L$6="","",$L$6)</f>
        <v/>
      </c>
      <c r="M834" s="225"/>
      <c r="N834" s="134"/>
      <c r="O834" s="134"/>
      <c r="P834" s="57"/>
      <c r="Q834" s="236"/>
    </row>
    <row r="835" spans="1:17" ht="14.25">
      <c r="A835" s="22"/>
      <c r="B835" s="22"/>
      <c r="C835" s="101" t="s">
        <v>59</v>
      </c>
      <c r="D835" s="1"/>
      <c r="E835" s="22"/>
      <c r="F835" s="220" t="str">
        <f>IF($F$7=4,"4シヨウヨ",IF($F$7=3,"3キウヨ",IF($F$7=2,"2サキフリ","1フリコミ")))</f>
        <v>1フリコミ</v>
      </c>
      <c r="G835" s="221"/>
      <c r="H835" s="222"/>
      <c r="I835" s="2"/>
      <c r="J835" s="223" t="s">
        <v>60</v>
      </c>
      <c r="K835" s="223"/>
      <c r="L835" s="224" t="str">
        <f>IF($L$7="","",$L$7)</f>
        <v/>
      </c>
      <c r="M835" s="225"/>
      <c r="N835" s="134"/>
      <c r="O835" s="134"/>
      <c r="P835" s="57"/>
      <c r="Q835" s="65"/>
    </row>
    <row r="836" spans="1:17" ht="14.25">
      <c r="A836" s="2"/>
      <c r="B836" s="103"/>
      <c r="C836" s="226">
        <f>IF($B$8="","平成　　年　　月　　日",$B$8)</f>
        <v>43831</v>
      </c>
      <c r="D836" s="227"/>
      <c r="E836" s="22"/>
      <c r="F836" s="3"/>
      <c r="G836" s="3"/>
      <c r="H836" s="3"/>
      <c r="I836" s="2"/>
      <c r="J836" s="223" t="s">
        <v>83</v>
      </c>
      <c r="K836" s="223"/>
      <c r="L836" s="228" t="str">
        <f>IF($L$8="","",$L$8)</f>
        <v/>
      </c>
      <c r="M836" s="229"/>
      <c r="N836" s="134"/>
      <c r="O836" s="134"/>
      <c r="P836" s="57"/>
      <c r="Q836" s="66"/>
    </row>
    <row r="837" spans="1:17" ht="14.25">
      <c r="A837" s="61"/>
      <c r="B837" s="61"/>
      <c r="C837" s="134"/>
      <c r="D837" s="134"/>
      <c r="E837" s="61"/>
      <c r="F837" s="61"/>
      <c r="G837" s="134"/>
      <c r="H837" s="134"/>
      <c r="I837" s="61"/>
      <c r="J837" s="134"/>
      <c r="K837" s="134"/>
      <c r="L837" s="134"/>
      <c r="M837" s="134"/>
      <c r="N837" s="61"/>
      <c r="O837" s="61"/>
      <c r="P837" s="57"/>
      <c r="Q837" s="57"/>
    </row>
    <row r="838" spans="1:17" ht="14.25">
      <c r="A838" s="67"/>
      <c r="B838" s="68"/>
      <c r="C838" s="69" t="s">
        <v>173</v>
      </c>
      <c r="D838" s="209" t="s">
        <v>62</v>
      </c>
      <c r="E838" s="211" t="s">
        <v>63</v>
      </c>
      <c r="F838" s="70"/>
      <c r="G838" s="213" t="s">
        <v>64</v>
      </c>
      <c r="H838" s="214"/>
      <c r="I838" s="214"/>
      <c r="J838" s="214"/>
      <c r="K838" s="215"/>
      <c r="L838" s="136" t="s">
        <v>65</v>
      </c>
      <c r="M838" s="72" t="s">
        <v>66</v>
      </c>
      <c r="N838" s="216"/>
      <c r="O838" s="73" t="s">
        <v>67</v>
      </c>
      <c r="P838" s="208"/>
      <c r="Q838" s="74" t="s">
        <v>68</v>
      </c>
    </row>
    <row r="839" spans="1:17" ht="14.25">
      <c r="A839" s="75"/>
      <c r="B839" s="76"/>
      <c r="C839" s="77" t="s">
        <v>86</v>
      </c>
      <c r="D839" s="210" t="s">
        <v>70</v>
      </c>
      <c r="E839" s="212"/>
      <c r="F839" s="76"/>
      <c r="G839" s="217" t="s">
        <v>87</v>
      </c>
      <c r="H839" s="218"/>
      <c r="I839" s="218"/>
      <c r="J839" s="218"/>
      <c r="K839" s="219"/>
      <c r="L839" s="78" t="s">
        <v>72</v>
      </c>
      <c r="M839" s="79" t="s">
        <v>169</v>
      </c>
      <c r="N839" s="216"/>
      <c r="O839" s="80" t="s">
        <v>73</v>
      </c>
      <c r="P839" s="208"/>
      <c r="Q839" s="81" t="s">
        <v>74</v>
      </c>
    </row>
    <row r="840" spans="1:17" ht="14.25" customHeight="1">
      <c r="A840" s="82">
        <v>1</v>
      </c>
      <c r="B840" s="68"/>
      <c r="C840" s="83"/>
      <c r="D840" s="194"/>
      <c r="E840" s="196"/>
      <c r="F840" s="198"/>
      <c r="G840" s="200"/>
      <c r="H840" s="201"/>
      <c r="I840" s="201"/>
      <c r="J840" s="201"/>
      <c r="K840" s="202"/>
      <c r="L840" s="205"/>
      <c r="M840" s="184">
        <f>IF(AND(L840&gt;0,ISNUMBER(L840)=TRUE),IF(ISNUMBER(O840)=FALSE,0,INDEX((三万円未満,三万円以上),O840+1,1,IF(L840&lt;30000,1,2))),0)</f>
        <v>0</v>
      </c>
      <c r="N840" s="186"/>
      <c r="O840" s="173"/>
      <c r="P840" s="188"/>
      <c r="Q840" s="189"/>
    </row>
    <row r="841" spans="1:17" ht="14.25" customHeight="1">
      <c r="A841" s="84"/>
      <c r="B841" s="76"/>
      <c r="C841" s="85"/>
      <c r="D841" s="195"/>
      <c r="E841" s="197"/>
      <c r="F841" s="199"/>
      <c r="G841" s="203"/>
      <c r="H841" s="203"/>
      <c r="I841" s="203"/>
      <c r="J841" s="203"/>
      <c r="K841" s="204"/>
      <c r="L841" s="206"/>
      <c r="M841" s="207"/>
      <c r="N841" s="187"/>
      <c r="O841" s="174"/>
      <c r="P841" s="188"/>
      <c r="Q841" s="190"/>
    </row>
    <row r="842" spans="1:17" ht="14.25" customHeight="1">
      <c r="A842" s="86">
        <v>2</v>
      </c>
      <c r="B842" s="68"/>
      <c r="C842" s="83"/>
      <c r="D842" s="194"/>
      <c r="E842" s="196"/>
      <c r="F842" s="198"/>
      <c r="G842" s="200"/>
      <c r="H842" s="201"/>
      <c r="I842" s="201"/>
      <c r="J842" s="201"/>
      <c r="K842" s="202"/>
      <c r="L842" s="205"/>
      <c r="M842" s="184">
        <f>IF(AND(L842&gt;0,ISNUMBER(L842)=TRUE),IF(ISNUMBER(O842)=FALSE,0,INDEX((三万円未満,三万円以上),O842+1,1,IF(L842&lt;30000,1,2))),0)</f>
        <v>0</v>
      </c>
      <c r="N842" s="186"/>
      <c r="O842" s="173"/>
      <c r="P842" s="188"/>
      <c r="Q842" s="189"/>
    </row>
    <row r="843" spans="1:17" ht="14.25" customHeight="1">
      <c r="A843" s="87"/>
      <c r="B843" s="88"/>
      <c r="C843" s="85"/>
      <c r="D843" s="195"/>
      <c r="E843" s="197"/>
      <c r="F843" s="199"/>
      <c r="G843" s="203"/>
      <c r="H843" s="203"/>
      <c r="I843" s="203"/>
      <c r="J843" s="203"/>
      <c r="K843" s="204"/>
      <c r="L843" s="206"/>
      <c r="M843" s="207"/>
      <c r="N843" s="187"/>
      <c r="O843" s="174"/>
      <c r="P843" s="188"/>
      <c r="Q843" s="190"/>
    </row>
    <row r="844" spans="1:17" ht="14.25" customHeight="1">
      <c r="A844" s="86">
        <v>3</v>
      </c>
      <c r="B844" s="68"/>
      <c r="C844" s="83"/>
      <c r="D844" s="194"/>
      <c r="E844" s="196"/>
      <c r="F844" s="198"/>
      <c r="G844" s="200"/>
      <c r="H844" s="201"/>
      <c r="I844" s="201"/>
      <c r="J844" s="201"/>
      <c r="K844" s="202"/>
      <c r="L844" s="205"/>
      <c r="M844" s="184">
        <f>IF(AND(L844&gt;0,ISNUMBER(L844)=TRUE),IF(ISNUMBER(O844)=FALSE,0,INDEX((三万円未満,三万円以上),O844+1,1,IF(L844&lt;30000,1,2))),0)</f>
        <v>0</v>
      </c>
      <c r="N844" s="186"/>
      <c r="O844" s="173"/>
      <c r="P844" s="188"/>
      <c r="Q844" s="189"/>
    </row>
    <row r="845" spans="1:17" ht="14.25" customHeight="1">
      <c r="A845" s="87"/>
      <c r="B845" s="76"/>
      <c r="C845" s="85"/>
      <c r="D845" s="195"/>
      <c r="E845" s="197"/>
      <c r="F845" s="199"/>
      <c r="G845" s="203"/>
      <c r="H845" s="203"/>
      <c r="I845" s="203"/>
      <c r="J845" s="203"/>
      <c r="K845" s="204"/>
      <c r="L845" s="206"/>
      <c r="M845" s="207"/>
      <c r="N845" s="187"/>
      <c r="O845" s="174"/>
      <c r="P845" s="188"/>
      <c r="Q845" s="190"/>
    </row>
    <row r="846" spans="1:17" ht="14.25" customHeight="1">
      <c r="A846" s="86">
        <v>4</v>
      </c>
      <c r="B846" s="68"/>
      <c r="C846" s="83"/>
      <c r="D846" s="194"/>
      <c r="E846" s="196"/>
      <c r="F846" s="198"/>
      <c r="G846" s="200"/>
      <c r="H846" s="201"/>
      <c r="I846" s="201"/>
      <c r="J846" s="201"/>
      <c r="K846" s="202"/>
      <c r="L846" s="205"/>
      <c r="M846" s="184">
        <f>IF(AND(L846&gt;0,ISNUMBER(L846)=TRUE),IF(ISNUMBER(O846)=FALSE,0,INDEX((三万円未満,三万円以上),O846+1,1,IF(L846&lt;30000,1,2))),0)</f>
        <v>0</v>
      </c>
      <c r="N846" s="186"/>
      <c r="O846" s="173"/>
      <c r="P846" s="188"/>
      <c r="Q846" s="189"/>
    </row>
    <row r="847" spans="1:17" ht="14.25" customHeight="1">
      <c r="A847" s="87"/>
      <c r="B847" s="88"/>
      <c r="C847" s="85"/>
      <c r="D847" s="195"/>
      <c r="E847" s="197"/>
      <c r="F847" s="199"/>
      <c r="G847" s="203"/>
      <c r="H847" s="203"/>
      <c r="I847" s="203"/>
      <c r="J847" s="203"/>
      <c r="K847" s="204"/>
      <c r="L847" s="206"/>
      <c r="M847" s="207"/>
      <c r="N847" s="187"/>
      <c r="O847" s="174"/>
      <c r="P847" s="188"/>
      <c r="Q847" s="190"/>
    </row>
    <row r="848" spans="1:17" ht="14.25" customHeight="1">
      <c r="A848" s="86">
        <v>5</v>
      </c>
      <c r="B848" s="68"/>
      <c r="C848" s="83"/>
      <c r="D848" s="194"/>
      <c r="E848" s="196"/>
      <c r="F848" s="198"/>
      <c r="G848" s="200"/>
      <c r="H848" s="201"/>
      <c r="I848" s="201"/>
      <c r="J848" s="201"/>
      <c r="K848" s="202"/>
      <c r="L848" s="205"/>
      <c r="M848" s="184">
        <f>IF(AND(L848&gt;0,ISNUMBER(L848)=TRUE),IF(ISNUMBER(O848)=FALSE,0,INDEX((三万円未満,三万円以上),O848+1,1,IF(L848&lt;30000,1,2))),0)</f>
        <v>0</v>
      </c>
      <c r="N848" s="186"/>
      <c r="O848" s="173"/>
      <c r="P848" s="188"/>
      <c r="Q848" s="189"/>
    </row>
    <row r="849" spans="1:17" ht="14.25" customHeight="1">
      <c r="A849" s="87"/>
      <c r="B849" s="76"/>
      <c r="C849" s="85"/>
      <c r="D849" s="195"/>
      <c r="E849" s="197"/>
      <c r="F849" s="199"/>
      <c r="G849" s="203"/>
      <c r="H849" s="203"/>
      <c r="I849" s="203"/>
      <c r="J849" s="203"/>
      <c r="K849" s="204"/>
      <c r="L849" s="206"/>
      <c r="M849" s="207"/>
      <c r="N849" s="187"/>
      <c r="O849" s="174"/>
      <c r="P849" s="188"/>
      <c r="Q849" s="190"/>
    </row>
    <row r="850" spans="1:17" ht="14.25" customHeight="1">
      <c r="A850" s="86">
        <v>6</v>
      </c>
      <c r="B850" s="68"/>
      <c r="C850" s="83"/>
      <c r="D850" s="194"/>
      <c r="E850" s="196"/>
      <c r="F850" s="198"/>
      <c r="G850" s="200"/>
      <c r="H850" s="201"/>
      <c r="I850" s="201"/>
      <c r="J850" s="201"/>
      <c r="K850" s="202"/>
      <c r="L850" s="205"/>
      <c r="M850" s="184">
        <f>IF(AND(L850&gt;0,ISNUMBER(L850)=TRUE),IF(ISNUMBER(O850)=FALSE,0,INDEX((三万円未満,三万円以上),O850+1,1,IF(L850&lt;30000,1,2))),0)</f>
        <v>0</v>
      </c>
      <c r="N850" s="186"/>
      <c r="O850" s="173"/>
      <c r="P850" s="188"/>
      <c r="Q850" s="189"/>
    </row>
    <row r="851" spans="1:17" ht="14.25" customHeight="1">
      <c r="A851" s="87"/>
      <c r="B851" s="88"/>
      <c r="C851" s="85"/>
      <c r="D851" s="195"/>
      <c r="E851" s="197"/>
      <c r="F851" s="199"/>
      <c r="G851" s="203"/>
      <c r="H851" s="203"/>
      <c r="I851" s="203"/>
      <c r="J851" s="203"/>
      <c r="K851" s="204"/>
      <c r="L851" s="206"/>
      <c r="M851" s="207"/>
      <c r="N851" s="187"/>
      <c r="O851" s="174"/>
      <c r="P851" s="188"/>
      <c r="Q851" s="190"/>
    </row>
    <row r="852" spans="1:17" ht="14.25" customHeight="1">
      <c r="A852" s="86">
        <v>7</v>
      </c>
      <c r="B852" s="68"/>
      <c r="C852" s="83"/>
      <c r="D852" s="194"/>
      <c r="E852" s="196"/>
      <c r="F852" s="198"/>
      <c r="G852" s="200"/>
      <c r="H852" s="201"/>
      <c r="I852" s="201"/>
      <c r="J852" s="201"/>
      <c r="K852" s="202"/>
      <c r="L852" s="205"/>
      <c r="M852" s="184">
        <f>IF(AND(L852&gt;0,ISNUMBER(L852)=TRUE),IF(ISNUMBER(O852)=FALSE,0,INDEX((三万円未満,三万円以上),O852+1,1,IF(L852&lt;30000,1,2))),0)</f>
        <v>0</v>
      </c>
      <c r="N852" s="186"/>
      <c r="O852" s="173"/>
      <c r="P852" s="188"/>
      <c r="Q852" s="189"/>
    </row>
    <row r="853" spans="1:17" ht="14.25" customHeight="1">
      <c r="A853" s="87"/>
      <c r="B853" s="76"/>
      <c r="C853" s="85"/>
      <c r="D853" s="195"/>
      <c r="E853" s="197"/>
      <c r="F853" s="199"/>
      <c r="G853" s="203"/>
      <c r="H853" s="203"/>
      <c r="I853" s="203"/>
      <c r="J853" s="203"/>
      <c r="K853" s="204"/>
      <c r="L853" s="206"/>
      <c r="M853" s="207"/>
      <c r="N853" s="187"/>
      <c r="O853" s="174"/>
      <c r="P853" s="188"/>
      <c r="Q853" s="190"/>
    </row>
    <row r="854" spans="1:17" ht="14.25" customHeight="1">
      <c r="A854" s="86">
        <v>8</v>
      </c>
      <c r="B854" s="68"/>
      <c r="C854" s="83"/>
      <c r="D854" s="194"/>
      <c r="E854" s="196"/>
      <c r="F854" s="198"/>
      <c r="G854" s="200"/>
      <c r="H854" s="201"/>
      <c r="I854" s="201"/>
      <c r="J854" s="201"/>
      <c r="K854" s="202"/>
      <c r="L854" s="205"/>
      <c r="M854" s="184">
        <f>IF(AND(L854&gt;0,ISNUMBER(L854)=TRUE),IF(ISNUMBER(O854)=FALSE,0,INDEX((三万円未満,三万円以上),O854+1,1,IF(L854&lt;30000,1,2))),0)</f>
        <v>0</v>
      </c>
      <c r="N854" s="186"/>
      <c r="O854" s="173"/>
      <c r="P854" s="188"/>
      <c r="Q854" s="189"/>
    </row>
    <row r="855" spans="1:17" ht="14.25" customHeight="1">
      <c r="A855" s="87"/>
      <c r="B855" s="88"/>
      <c r="C855" s="85"/>
      <c r="D855" s="195"/>
      <c r="E855" s="197"/>
      <c r="F855" s="199"/>
      <c r="G855" s="203"/>
      <c r="H855" s="203"/>
      <c r="I855" s="203"/>
      <c r="J855" s="203"/>
      <c r="K855" s="204"/>
      <c r="L855" s="206"/>
      <c r="M855" s="207"/>
      <c r="N855" s="187"/>
      <c r="O855" s="174"/>
      <c r="P855" s="188"/>
      <c r="Q855" s="190"/>
    </row>
    <row r="856" spans="1:17" ht="14.25" customHeight="1">
      <c r="A856" s="86">
        <v>9</v>
      </c>
      <c r="B856" s="68"/>
      <c r="C856" s="83"/>
      <c r="D856" s="194"/>
      <c r="E856" s="196"/>
      <c r="F856" s="198"/>
      <c r="G856" s="200"/>
      <c r="H856" s="201"/>
      <c r="I856" s="201"/>
      <c r="J856" s="201"/>
      <c r="K856" s="202"/>
      <c r="L856" s="205"/>
      <c r="M856" s="184">
        <f>IF(AND(L856&gt;0,ISNUMBER(L856)=TRUE),IF(ISNUMBER(O856)=FALSE,0,INDEX((三万円未満,三万円以上),O856+1,1,IF(L856&lt;30000,1,2))),0)</f>
        <v>0</v>
      </c>
      <c r="N856" s="186"/>
      <c r="O856" s="173"/>
      <c r="P856" s="188"/>
      <c r="Q856" s="189"/>
    </row>
    <row r="857" spans="1:17" ht="14.25" customHeight="1">
      <c r="A857" s="87"/>
      <c r="B857" s="76"/>
      <c r="C857" s="85"/>
      <c r="D857" s="195"/>
      <c r="E857" s="197"/>
      <c r="F857" s="199"/>
      <c r="G857" s="203"/>
      <c r="H857" s="203"/>
      <c r="I857" s="203"/>
      <c r="J857" s="203"/>
      <c r="K857" s="204"/>
      <c r="L857" s="206"/>
      <c r="M857" s="207"/>
      <c r="N857" s="187"/>
      <c r="O857" s="174"/>
      <c r="P857" s="188"/>
      <c r="Q857" s="190"/>
    </row>
    <row r="858" spans="1:17" ht="14.25" customHeight="1">
      <c r="A858" s="86">
        <v>10</v>
      </c>
      <c r="B858" s="68"/>
      <c r="C858" s="83"/>
      <c r="D858" s="194"/>
      <c r="E858" s="196"/>
      <c r="F858" s="198"/>
      <c r="G858" s="200"/>
      <c r="H858" s="201"/>
      <c r="I858" s="201"/>
      <c r="J858" s="201"/>
      <c r="K858" s="202"/>
      <c r="L858" s="205"/>
      <c r="M858" s="184">
        <f>IF(AND(L858&gt;0,ISNUMBER(L858)=TRUE),IF(ISNUMBER(O858)=FALSE,0,INDEX((三万円未満,三万円以上),O858+1,1,IF(L858&lt;30000,1,2))),0)</f>
        <v>0</v>
      </c>
      <c r="N858" s="186"/>
      <c r="O858" s="173"/>
      <c r="P858" s="188"/>
      <c r="Q858" s="189"/>
    </row>
    <row r="859" spans="1:17" ht="14.25" customHeight="1">
      <c r="A859" s="87"/>
      <c r="B859" s="88"/>
      <c r="C859" s="85"/>
      <c r="D859" s="195"/>
      <c r="E859" s="197"/>
      <c r="F859" s="199"/>
      <c r="G859" s="203"/>
      <c r="H859" s="203"/>
      <c r="I859" s="203"/>
      <c r="J859" s="203"/>
      <c r="K859" s="204"/>
      <c r="L859" s="206"/>
      <c r="M859" s="207"/>
      <c r="N859" s="187"/>
      <c r="O859" s="174"/>
      <c r="P859" s="188"/>
      <c r="Q859" s="190"/>
    </row>
    <row r="860" spans="1:17" ht="14.25" customHeight="1">
      <c r="A860" s="86">
        <v>11</v>
      </c>
      <c r="B860" s="68"/>
      <c r="C860" s="83"/>
      <c r="D860" s="194"/>
      <c r="E860" s="196"/>
      <c r="F860" s="198"/>
      <c r="G860" s="200"/>
      <c r="H860" s="201"/>
      <c r="I860" s="201"/>
      <c r="J860" s="201"/>
      <c r="K860" s="202"/>
      <c r="L860" s="205"/>
      <c r="M860" s="184">
        <f>IF(AND(L860&gt;0,ISNUMBER(L860)=TRUE),IF(ISNUMBER(O860)=FALSE,0,INDEX((三万円未満,三万円以上),O860+1,1,IF(L860&lt;30000,1,2))),0)</f>
        <v>0</v>
      </c>
      <c r="N860" s="186"/>
      <c r="O860" s="173"/>
      <c r="P860" s="188"/>
      <c r="Q860" s="189"/>
    </row>
    <row r="861" spans="1:17" ht="14.25" customHeight="1">
      <c r="A861" s="87"/>
      <c r="B861" s="76"/>
      <c r="C861" s="85"/>
      <c r="D861" s="195"/>
      <c r="E861" s="197"/>
      <c r="F861" s="199"/>
      <c r="G861" s="203"/>
      <c r="H861" s="203"/>
      <c r="I861" s="203"/>
      <c r="J861" s="203"/>
      <c r="K861" s="204"/>
      <c r="L861" s="206"/>
      <c r="M861" s="207"/>
      <c r="N861" s="187"/>
      <c r="O861" s="174"/>
      <c r="P861" s="188"/>
      <c r="Q861" s="190"/>
    </row>
    <row r="862" spans="1:17" ht="14.25" customHeight="1">
      <c r="A862" s="86">
        <v>12</v>
      </c>
      <c r="B862" s="68"/>
      <c r="C862" s="83"/>
      <c r="D862" s="194"/>
      <c r="E862" s="196"/>
      <c r="F862" s="198"/>
      <c r="G862" s="200"/>
      <c r="H862" s="201"/>
      <c r="I862" s="201"/>
      <c r="J862" s="201"/>
      <c r="K862" s="202"/>
      <c r="L862" s="205"/>
      <c r="M862" s="184">
        <f>IF(AND(L862&gt;0,ISNUMBER(L862)=TRUE),IF(ISNUMBER(O862)=FALSE,0,INDEX((三万円未満,三万円以上),O862+1,1,IF(L862&lt;30000,1,2))),0)</f>
        <v>0</v>
      </c>
      <c r="N862" s="186"/>
      <c r="O862" s="173"/>
      <c r="P862" s="188"/>
      <c r="Q862" s="189"/>
    </row>
    <row r="863" spans="1:17" ht="14.25" customHeight="1">
      <c r="A863" s="87"/>
      <c r="B863" s="88"/>
      <c r="C863" s="85"/>
      <c r="D863" s="195"/>
      <c r="E863" s="197"/>
      <c r="F863" s="199"/>
      <c r="G863" s="203"/>
      <c r="H863" s="203"/>
      <c r="I863" s="203"/>
      <c r="J863" s="203"/>
      <c r="K863" s="204"/>
      <c r="L863" s="206"/>
      <c r="M863" s="207"/>
      <c r="N863" s="187"/>
      <c r="O863" s="174"/>
      <c r="P863" s="188"/>
      <c r="Q863" s="190"/>
    </row>
    <row r="864" spans="1:17" ht="14.25" customHeight="1">
      <c r="A864" s="86">
        <v>13</v>
      </c>
      <c r="B864" s="68"/>
      <c r="C864" s="83"/>
      <c r="D864" s="194"/>
      <c r="E864" s="196"/>
      <c r="F864" s="198"/>
      <c r="G864" s="200"/>
      <c r="H864" s="201"/>
      <c r="I864" s="201"/>
      <c r="J864" s="201"/>
      <c r="K864" s="202"/>
      <c r="L864" s="205"/>
      <c r="M864" s="184">
        <f>IF(AND(L864&gt;0,ISNUMBER(L864)=TRUE),IF(ISNUMBER(O864)=FALSE,0,INDEX((三万円未満,三万円以上),O864+1,1,IF(L864&lt;30000,1,2))),0)</f>
        <v>0</v>
      </c>
      <c r="N864" s="186"/>
      <c r="O864" s="173"/>
      <c r="P864" s="188"/>
      <c r="Q864" s="189"/>
    </row>
    <row r="865" spans="1:17" ht="14.25" customHeight="1">
      <c r="A865" s="87"/>
      <c r="B865" s="76"/>
      <c r="C865" s="85"/>
      <c r="D865" s="195"/>
      <c r="E865" s="197"/>
      <c r="F865" s="199"/>
      <c r="G865" s="203"/>
      <c r="H865" s="203"/>
      <c r="I865" s="203"/>
      <c r="J865" s="203"/>
      <c r="K865" s="204"/>
      <c r="L865" s="206"/>
      <c r="M865" s="207"/>
      <c r="N865" s="187"/>
      <c r="O865" s="174"/>
      <c r="P865" s="188"/>
      <c r="Q865" s="190"/>
    </row>
    <row r="866" spans="1:17" ht="14.25" customHeight="1">
      <c r="A866" s="86">
        <v>14</v>
      </c>
      <c r="B866" s="68"/>
      <c r="C866" s="83"/>
      <c r="D866" s="194"/>
      <c r="E866" s="196"/>
      <c r="F866" s="198"/>
      <c r="G866" s="200"/>
      <c r="H866" s="201"/>
      <c r="I866" s="201"/>
      <c r="J866" s="201"/>
      <c r="K866" s="202"/>
      <c r="L866" s="205"/>
      <c r="M866" s="184">
        <f>IF(AND(L866&gt;0,ISNUMBER(L866)=TRUE),IF(ISNUMBER(O866)=FALSE,0,INDEX((三万円未満,三万円以上),O866+1,1,IF(L866&lt;30000,1,2))),0)</f>
        <v>0</v>
      </c>
      <c r="N866" s="186"/>
      <c r="O866" s="173"/>
      <c r="P866" s="188"/>
      <c r="Q866" s="189"/>
    </row>
    <row r="867" spans="1:17" ht="14.25" customHeight="1">
      <c r="A867" s="87"/>
      <c r="B867" s="88"/>
      <c r="C867" s="85"/>
      <c r="D867" s="195"/>
      <c r="E867" s="197"/>
      <c r="F867" s="199"/>
      <c r="G867" s="203"/>
      <c r="H867" s="203"/>
      <c r="I867" s="203"/>
      <c r="J867" s="203"/>
      <c r="K867" s="204"/>
      <c r="L867" s="206"/>
      <c r="M867" s="207"/>
      <c r="N867" s="187"/>
      <c r="O867" s="174"/>
      <c r="P867" s="188"/>
      <c r="Q867" s="190"/>
    </row>
    <row r="868" spans="1:17" ht="14.25" customHeight="1">
      <c r="A868" s="86">
        <v>15</v>
      </c>
      <c r="B868" s="68"/>
      <c r="C868" s="83"/>
      <c r="D868" s="194"/>
      <c r="E868" s="196"/>
      <c r="F868" s="198"/>
      <c r="G868" s="200"/>
      <c r="H868" s="201"/>
      <c r="I868" s="201"/>
      <c r="J868" s="201"/>
      <c r="K868" s="202"/>
      <c r="L868" s="205"/>
      <c r="M868" s="184">
        <f>IF(AND(L868&gt;0,ISNUMBER(L868)=TRUE),IF(ISNUMBER(O868)=FALSE,0,INDEX((三万円未満,三万円以上),O868+1,1,IF(L868&lt;30000,1,2))),0)</f>
        <v>0</v>
      </c>
      <c r="N868" s="186"/>
      <c r="O868" s="173"/>
      <c r="P868" s="188"/>
      <c r="Q868" s="189"/>
    </row>
    <row r="869" spans="1:17" ht="14.25" customHeight="1">
      <c r="A869" s="75"/>
      <c r="B869" s="76"/>
      <c r="C869" s="85"/>
      <c r="D869" s="195"/>
      <c r="E869" s="197"/>
      <c r="F869" s="199"/>
      <c r="G869" s="203"/>
      <c r="H869" s="203"/>
      <c r="I869" s="203"/>
      <c r="J869" s="203"/>
      <c r="K869" s="204"/>
      <c r="L869" s="206"/>
      <c r="M869" s="207"/>
      <c r="N869" s="187"/>
      <c r="O869" s="174"/>
      <c r="P869" s="188"/>
      <c r="Q869" s="190"/>
    </row>
    <row r="870" spans="1:17" ht="14.25">
      <c r="A870" s="175" t="s">
        <v>62</v>
      </c>
      <c r="B870" s="175"/>
      <c r="C870" s="91" t="s">
        <v>77</v>
      </c>
      <c r="D870" s="135" t="s">
        <v>78</v>
      </c>
      <c r="E870" s="101"/>
      <c r="F870" s="36"/>
      <c r="G870" s="137"/>
      <c r="H870" s="176">
        <f>COUNTIF(L840:L869,"&gt;=1")</f>
        <v>0</v>
      </c>
      <c r="I870" s="178" t="s">
        <v>75</v>
      </c>
      <c r="J870" s="180" t="s">
        <v>76</v>
      </c>
      <c r="K870" s="181"/>
      <c r="L870" s="192">
        <f>SUM(L840:L869)</f>
        <v>0</v>
      </c>
      <c r="M870" s="192">
        <f>SUM(M840:M869)</f>
        <v>0</v>
      </c>
      <c r="N870" s="29"/>
      <c r="O870" s="22"/>
      <c r="P870" s="140"/>
      <c r="Q870" s="140"/>
    </row>
    <row r="871" spans="1:17" ht="14.25" customHeight="1">
      <c r="A871" s="175"/>
      <c r="B871" s="175"/>
      <c r="C871" s="91" t="s">
        <v>79</v>
      </c>
      <c r="D871" s="135" t="s">
        <v>80</v>
      </c>
      <c r="E871" s="94"/>
      <c r="F871" s="22"/>
      <c r="G871" s="93"/>
      <c r="H871" s="191"/>
      <c r="I871" s="179"/>
      <c r="J871" s="182"/>
      <c r="K871" s="183"/>
      <c r="L871" s="193"/>
      <c r="M871" s="193"/>
      <c r="N871" s="29"/>
      <c r="O871" s="22"/>
      <c r="P871" s="57"/>
      <c r="Q871" s="57"/>
    </row>
    <row r="872" spans="1:17" ht="14.25">
      <c r="A872" s="175"/>
      <c r="B872" s="175"/>
      <c r="C872" s="91" t="s">
        <v>165</v>
      </c>
      <c r="D872" s="135" t="s">
        <v>167</v>
      </c>
      <c r="E872" s="96"/>
      <c r="F872" s="22"/>
      <c r="G872" s="95"/>
      <c r="H872" s="176">
        <f>H826+H870</f>
        <v>0</v>
      </c>
      <c r="I872" s="178" t="s">
        <v>75</v>
      </c>
      <c r="J872" s="180" t="s">
        <v>81</v>
      </c>
      <c r="K872" s="181"/>
      <c r="L872" s="184">
        <f>L870+L826</f>
        <v>0</v>
      </c>
      <c r="M872" s="184">
        <f>M870+M826</f>
        <v>0</v>
      </c>
      <c r="N872" s="29"/>
      <c r="O872" s="22"/>
      <c r="P872" s="57"/>
      <c r="Q872" s="57"/>
    </row>
    <row r="873" spans="1:17" ht="14.25">
      <c r="A873" s="175"/>
      <c r="B873" s="175"/>
      <c r="C873" s="91" t="s">
        <v>166</v>
      </c>
      <c r="D873" s="135" t="s">
        <v>168</v>
      </c>
      <c r="E873" s="96"/>
      <c r="F873" s="22"/>
      <c r="G873" s="97"/>
      <c r="H873" s="177"/>
      <c r="I873" s="179"/>
      <c r="J873" s="182"/>
      <c r="K873" s="183"/>
      <c r="L873" s="185"/>
      <c r="M873" s="185"/>
      <c r="N873" s="29"/>
      <c r="O873" s="22"/>
      <c r="P873" s="57"/>
      <c r="Q873" s="57"/>
    </row>
    <row r="875" spans="1:17" ht="21">
      <c r="A875" s="3"/>
      <c r="B875" s="3"/>
      <c r="C875" s="3"/>
      <c r="D875" s="3"/>
      <c r="E875" s="230" t="s">
        <v>141</v>
      </c>
      <c r="F875" s="231"/>
      <c r="G875" s="231"/>
      <c r="H875" s="231"/>
      <c r="I875" s="231"/>
      <c r="J875" s="98"/>
      <c r="K875" s="99"/>
      <c r="L875" s="139"/>
      <c r="M875" s="52" t="s">
        <v>192</v>
      </c>
      <c r="N875" s="3"/>
      <c r="O875" s="3"/>
      <c r="P875" s="53"/>
      <c r="Q875" s="53"/>
    </row>
    <row r="876" spans="1:17" ht="14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53"/>
      <c r="Q876" s="53"/>
    </row>
    <row r="877" spans="1:17" ht="21">
      <c r="A877" s="2"/>
      <c r="B877" s="2"/>
      <c r="C877" s="2"/>
      <c r="D877" s="2"/>
      <c r="E877" s="54"/>
      <c r="F877" s="54"/>
      <c r="G877" s="54"/>
      <c r="H877" s="54"/>
      <c r="I877" s="55"/>
      <c r="J877" s="56"/>
      <c r="K877" s="50" t="s">
        <v>55</v>
      </c>
      <c r="L877" s="232">
        <f>$L$3</f>
        <v>43831</v>
      </c>
      <c r="M877" s="233"/>
      <c r="N877" s="134"/>
      <c r="O877" s="134"/>
      <c r="P877" s="57"/>
      <c r="Q877" s="234" t="s">
        <v>56</v>
      </c>
    </row>
    <row r="878" spans="1:17" ht="15">
      <c r="A878" s="2"/>
      <c r="B878" s="2"/>
      <c r="C878" s="2" t="s">
        <v>124</v>
      </c>
      <c r="D878" s="2"/>
      <c r="E878" s="2"/>
      <c r="F878" s="3"/>
      <c r="G878" s="3"/>
      <c r="H878" s="3"/>
      <c r="I878" s="55"/>
      <c r="J878" s="238" t="s">
        <v>174</v>
      </c>
      <c r="K878" s="238"/>
      <c r="L878" s="243" t="str">
        <f>IF($L$4="","",$L$4)</f>
        <v/>
      </c>
      <c r="M878" s="244"/>
      <c r="N878" s="61"/>
      <c r="O878" s="61"/>
      <c r="P878" s="57"/>
      <c r="Q878" s="235"/>
    </row>
    <row r="879" spans="1:17" ht="15">
      <c r="A879" s="2"/>
      <c r="B879" s="237" t="str">
        <f>IF($B$5=0,"",$B$5)</f>
        <v/>
      </c>
      <c r="C879" s="237"/>
      <c r="D879" s="237"/>
      <c r="E879" s="22" t="s">
        <v>177</v>
      </c>
      <c r="F879" s="3"/>
      <c r="G879" s="3"/>
      <c r="H879" s="3"/>
      <c r="I879" s="55"/>
      <c r="J879" s="238" t="s">
        <v>176</v>
      </c>
      <c r="K879" s="238"/>
      <c r="L879" s="242" t="str">
        <f>IF($L$5="","",$L$5)</f>
        <v/>
      </c>
      <c r="M879" s="225"/>
      <c r="N879" s="134"/>
      <c r="O879" s="134"/>
      <c r="P879" s="57"/>
      <c r="Q879" s="235"/>
    </row>
    <row r="880" spans="1:17" ht="15">
      <c r="A880" s="2"/>
      <c r="B880" s="2"/>
      <c r="C880" s="138"/>
      <c r="D880" s="22"/>
      <c r="E880" s="22"/>
      <c r="F880" s="239" t="s">
        <v>57</v>
      </c>
      <c r="G880" s="240"/>
      <c r="H880" s="241"/>
      <c r="I880" s="55"/>
      <c r="J880" s="223" t="s">
        <v>58</v>
      </c>
      <c r="K880" s="223"/>
      <c r="L880" s="242" t="str">
        <f>IF($L$6="","",$L$6)</f>
        <v/>
      </c>
      <c r="M880" s="225"/>
      <c r="N880" s="134"/>
      <c r="O880" s="134"/>
      <c r="P880" s="57"/>
      <c r="Q880" s="236"/>
    </row>
    <row r="881" spans="1:17" ht="14.25">
      <c r="A881" s="22"/>
      <c r="B881" s="22"/>
      <c r="C881" s="101" t="s">
        <v>59</v>
      </c>
      <c r="D881" s="1"/>
      <c r="E881" s="22"/>
      <c r="F881" s="220" t="str">
        <f>IF($F$7=4,"4シヨウヨ",IF($F$7=3,"3キウヨ",IF($F$7=2,"2サキフリ","1フリコミ")))</f>
        <v>1フリコミ</v>
      </c>
      <c r="G881" s="221"/>
      <c r="H881" s="222"/>
      <c r="I881" s="2"/>
      <c r="J881" s="223" t="s">
        <v>60</v>
      </c>
      <c r="K881" s="223"/>
      <c r="L881" s="224" t="str">
        <f>IF($L$7="","",$L$7)</f>
        <v/>
      </c>
      <c r="M881" s="225"/>
      <c r="N881" s="134"/>
      <c r="O881" s="134"/>
      <c r="P881" s="57"/>
      <c r="Q881" s="65"/>
    </row>
    <row r="882" spans="1:17" ht="14.25">
      <c r="A882" s="2"/>
      <c r="B882" s="103"/>
      <c r="C882" s="226">
        <f>IF($B$8="","平成　　年　　月　　日",$B$8)</f>
        <v>43831</v>
      </c>
      <c r="D882" s="227"/>
      <c r="E882" s="22"/>
      <c r="F882" s="3"/>
      <c r="G882" s="3"/>
      <c r="H882" s="3"/>
      <c r="I882" s="2"/>
      <c r="J882" s="223" t="s">
        <v>83</v>
      </c>
      <c r="K882" s="223"/>
      <c r="L882" s="228" t="str">
        <f>IF($L$8="","",$L$8)</f>
        <v/>
      </c>
      <c r="M882" s="229"/>
      <c r="N882" s="134"/>
      <c r="O882" s="134"/>
      <c r="P882" s="57"/>
      <c r="Q882" s="66"/>
    </row>
    <row r="883" spans="1:17" ht="14.25">
      <c r="A883" s="61"/>
      <c r="B883" s="61"/>
      <c r="C883" s="134"/>
      <c r="D883" s="134"/>
      <c r="E883" s="61"/>
      <c r="F883" s="61"/>
      <c r="G883" s="134"/>
      <c r="H883" s="134"/>
      <c r="I883" s="61"/>
      <c r="J883" s="134"/>
      <c r="K883" s="134"/>
      <c r="L883" s="134"/>
      <c r="M883" s="134"/>
      <c r="N883" s="61"/>
      <c r="O883" s="61"/>
      <c r="P883" s="57"/>
      <c r="Q883" s="57"/>
    </row>
    <row r="884" spans="1:17" ht="14.25">
      <c r="A884" s="67"/>
      <c r="B884" s="68"/>
      <c r="C884" s="69" t="s">
        <v>173</v>
      </c>
      <c r="D884" s="209" t="s">
        <v>62</v>
      </c>
      <c r="E884" s="211" t="s">
        <v>63</v>
      </c>
      <c r="F884" s="70"/>
      <c r="G884" s="213" t="s">
        <v>64</v>
      </c>
      <c r="H884" s="214"/>
      <c r="I884" s="214"/>
      <c r="J884" s="214"/>
      <c r="K884" s="215"/>
      <c r="L884" s="136" t="s">
        <v>65</v>
      </c>
      <c r="M884" s="72" t="s">
        <v>66</v>
      </c>
      <c r="N884" s="216"/>
      <c r="O884" s="73" t="s">
        <v>67</v>
      </c>
      <c r="P884" s="208"/>
      <c r="Q884" s="74" t="s">
        <v>68</v>
      </c>
    </row>
    <row r="885" spans="1:17" ht="14.25">
      <c r="A885" s="75"/>
      <c r="B885" s="76"/>
      <c r="C885" s="77" t="s">
        <v>86</v>
      </c>
      <c r="D885" s="210" t="s">
        <v>70</v>
      </c>
      <c r="E885" s="212"/>
      <c r="F885" s="76"/>
      <c r="G885" s="217" t="s">
        <v>87</v>
      </c>
      <c r="H885" s="218"/>
      <c r="I885" s="218"/>
      <c r="J885" s="218"/>
      <c r="K885" s="219"/>
      <c r="L885" s="78" t="s">
        <v>72</v>
      </c>
      <c r="M885" s="79" t="s">
        <v>169</v>
      </c>
      <c r="N885" s="216"/>
      <c r="O885" s="80" t="s">
        <v>73</v>
      </c>
      <c r="P885" s="208"/>
      <c r="Q885" s="81" t="s">
        <v>74</v>
      </c>
    </row>
    <row r="886" spans="1:17" ht="14.25" customHeight="1">
      <c r="A886" s="82">
        <v>1</v>
      </c>
      <c r="B886" s="68"/>
      <c r="C886" s="83"/>
      <c r="D886" s="194"/>
      <c r="E886" s="196"/>
      <c r="F886" s="198"/>
      <c r="G886" s="200"/>
      <c r="H886" s="201"/>
      <c r="I886" s="201"/>
      <c r="J886" s="201"/>
      <c r="K886" s="202"/>
      <c r="L886" s="205"/>
      <c r="M886" s="184">
        <f>IF(AND(L886&gt;0,ISNUMBER(L886)=TRUE),IF(ISNUMBER(O886)=FALSE,0,INDEX((三万円未満,三万円以上),O886+1,1,IF(L886&lt;30000,1,2))),0)</f>
        <v>0</v>
      </c>
      <c r="N886" s="186"/>
      <c r="O886" s="173"/>
      <c r="P886" s="188"/>
      <c r="Q886" s="189"/>
    </row>
    <row r="887" spans="1:17" ht="14.25" customHeight="1">
      <c r="A887" s="84"/>
      <c r="B887" s="76"/>
      <c r="C887" s="85"/>
      <c r="D887" s="195"/>
      <c r="E887" s="197"/>
      <c r="F887" s="199"/>
      <c r="G887" s="203"/>
      <c r="H887" s="203"/>
      <c r="I887" s="203"/>
      <c r="J887" s="203"/>
      <c r="K887" s="204"/>
      <c r="L887" s="206"/>
      <c r="M887" s="207"/>
      <c r="N887" s="187"/>
      <c r="O887" s="174"/>
      <c r="P887" s="188"/>
      <c r="Q887" s="190"/>
    </row>
    <row r="888" spans="1:17" ht="14.25" customHeight="1">
      <c r="A888" s="86">
        <v>2</v>
      </c>
      <c r="B888" s="68"/>
      <c r="C888" s="83"/>
      <c r="D888" s="194"/>
      <c r="E888" s="196"/>
      <c r="F888" s="198"/>
      <c r="G888" s="200"/>
      <c r="H888" s="201"/>
      <c r="I888" s="201"/>
      <c r="J888" s="201"/>
      <c r="K888" s="202"/>
      <c r="L888" s="205"/>
      <c r="M888" s="184">
        <f>IF(AND(L888&gt;0,ISNUMBER(L888)=TRUE),IF(ISNUMBER(O888)=FALSE,0,INDEX((三万円未満,三万円以上),O888+1,1,IF(L888&lt;30000,1,2))),0)</f>
        <v>0</v>
      </c>
      <c r="N888" s="186"/>
      <c r="O888" s="173"/>
      <c r="P888" s="188"/>
      <c r="Q888" s="189"/>
    </row>
    <row r="889" spans="1:17" ht="14.25" customHeight="1">
      <c r="A889" s="87"/>
      <c r="B889" s="88"/>
      <c r="C889" s="85"/>
      <c r="D889" s="195"/>
      <c r="E889" s="197"/>
      <c r="F889" s="199"/>
      <c r="G889" s="203"/>
      <c r="H889" s="203"/>
      <c r="I889" s="203"/>
      <c r="J889" s="203"/>
      <c r="K889" s="204"/>
      <c r="L889" s="206"/>
      <c r="M889" s="207"/>
      <c r="N889" s="187"/>
      <c r="O889" s="174"/>
      <c r="P889" s="188"/>
      <c r="Q889" s="190"/>
    </row>
    <row r="890" spans="1:17" ht="14.25" customHeight="1">
      <c r="A890" s="86">
        <v>3</v>
      </c>
      <c r="B890" s="68"/>
      <c r="C890" s="83"/>
      <c r="D890" s="194"/>
      <c r="E890" s="196"/>
      <c r="F890" s="198"/>
      <c r="G890" s="200"/>
      <c r="H890" s="201"/>
      <c r="I890" s="201"/>
      <c r="J890" s="201"/>
      <c r="K890" s="202"/>
      <c r="L890" s="205"/>
      <c r="M890" s="184">
        <f>IF(AND(L890&gt;0,ISNUMBER(L890)=TRUE),IF(ISNUMBER(O890)=FALSE,0,INDEX((三万円未満,三万円以上),O890+1,1,IF(L890&lt;30000,1,2))),0)</f>
        <v>0</v>
      </c>
      <c r="N890" s="186"/>
      <c r="O890" s="173"/>
      <c r="P890" s="188"/>
      <c r="Q890" s="189"/>
    </row>
    <row r="891" spans="1:17" ht="14.25" customHeight="1">
      <c r="A891" s="87"/>
      <c r="B891" s="76"/>
      <c r="C891" s="85"/>
      <c r="D891" s="195"/>
      <c r="E891" s="197"/>
      <c r="F891" s="199"/>
      <c r="G891" s="203"/>
      <c r="H891" s="203"/>
      <c r="I891" s="203"/>
      <c r="J891" s="203"/>
      <c r="K891" s="204"/>
      <c r="L891" s="206"/>
      <c r="M891" s="207"/>
      <c r="N891" s="187"/>
      <c r="O891" s="174"/>
      <c r="P891" s="188"/>
      <c r="Q891" s="190"/>
    </row>
    <row r="892" spans="1:17" ht="14.25" customHeight="1">
      <c r="A892" s="86">
        <v>4</v>
      </c>
      <c r="B892" s="68"/>
      <c r="C892" s="83"/>
      <c r="D892" s="194"/>
      <c r="E892" s="196"/>
      <c r="F892" s="198"/>
      <c r="G892" s="200"/>
      <c r="H892" s="201"/>
      <c r="I892" s="201"/>
      <c r="J892" s="201"/>
      <c r="K892" s="202"/>
      <c r="L892" s="205"/>
      <c r="M892" s="184">
        <f>IF(AND(L892&gt;0,ISNUMBER(L892)=TRUE),IF(ISNUMBER(O892)=FALSE,0,INDEX((三万円未満,三万円以上),O892+1,1,IF(L892&lt;30000,1,2))),0)</f>
        <v>0</v>
      </c>
      <c r="N892" s="186"/>
      <c r="O892" s="173"/>
      <c r="P892" s="188"/>
      <c r="Q892" s="189"/>
    </row>
    <row r="893" spans="1:17" ht="14.25" customHeight="1">
      <c r="A893" s="87"/>
      <c r="B893" s="88"/>
      <c r="C893" s="85"/>
      <c r="D893" s="195"/>
      <c r="E893" s="197"/>
      <c r="F893" s="199"/>
      <c r="G893" s="203"/>
      <c r="H893" s="203"/>
      <c r="I893" s="203"/>
      <c r="J893" s="203"/>
      <c r="K893" s="204"/>
      <c r="L893" s="206"/>
      <c r="M893" s="207"/>
      <c r="N893" s="187"/>
      <c r="O893" s="174"/>
      <c r="P893" s="188"/>
      <c r="Q893" s="190"/>
    </row>
    <row r="894" spans="1:17" ht="14.25" customHeight="1">
      <c r="A894" s="86">
        <v>5</v>
      </c>
      <c r="B894" s="68"/>
      <c r="C894" s="83"/>
      <c r="D894" s="194"/>
      <c r="E894" s="196"/>
      <c r="F894" s="198"/>
      <c r="G894" s="200"/>
      <c r="H894" s="201"/>
      <c r="I894" s="201"/>
      <c r="J894" s="201"/>
      <c r="K894" s="202"/>
      <c r="L894" s="205"/>
      <c r="M894" s="184">
        <f>IF(AND(L894&gt;0,ISNUMBER(L894)=TRUE),IF(ISNUMBER(O894)=FALSE,0,INDEX((三万円未満,三万円以上),O894+1,1,IF(L894&lt;30000,1,2))),0)</f>
        <v>0</v>
      </c>
      <c r="N894" s="186"/>
      <c r="O894" s="173"/>
      <c r="P894" s="188"/>
      <c r="Q894" s="189"/>
    </row>
    <row r="895" spans="1:17" ht="14.25" customHeight="1">
      <c r="A895" s="87"/>
      <c r="B895" s="76"/>
      <c r="C895" s="85"/>
      <c r="D895" s="195"/>
      <c r="E895" s="197"/>
      <c r="F895" s="199"/>
      <c r="G895" s="203"/>
      <c r="H895" s="203"/>
      <c r="I895" s="203"/>
      <c r="J895" s="203"/>
      <c r="K895" s="204"/>
      <c r="L895" s="206"/>
      <c r="M895" s="207"/>
      <c r="N895" s="187"/>
      <c r="O895" s="174"/>
      <c r="P895" s="188"/>
      <c r="Q895" s="190"/>
    </row>
    <row r="896" spans="1:17" ht="14.25" customHeight="1">
      <c r="A896" s="86">
        <v>6</v>
      </c>
      <c r="B896" s="68"/>
      <c r="C896" s="83"/>
      <c r="D896" s="194"/>
      <c r="E896" s="196"/>
      <c r="F896" s="198"/>
      <c r="G896" s="200"/>
      <c r="H896" s="201"/>
      <c r="I896" s="201"/>
      <c r="J896" s="201"/>
      <c r="K896" s="202"/>
      <c r="L896" s="205"/>
      <c r="M896" s="184">
        <f>IF(AND(L896&gt;0,ISNUMBER(L896)=TRUE),IF(ISNUMBER(O896)=FALSE,0,INDEX((三万円未満,三万円以上),O896+1,1,IF(L896&lt;30000,1,2))),0)</f>
        <v>0</v>
      </c>
      <c r="N896" s="186"/>
      <c r="O896" s="173"/>
      <c r="P896" s="188"/>
      <c r="Q896" s="189"/>
    </row>
    <row r="897" spans="1:17" ht="14.25" customHeight="1">
      <c r="A897" s="87"/>
      <c r="B897" s="88"/>
      <c r="C897" s="85"/>
      <c r="D897" s="195"/>
      <c r="E897" s="197"/>
      <c r="F897" s="199"/>
      <c r="G897" s="203"/>
      <c r="H897" s="203"/>
      <c r="I897" s="203"/>
      <c r="J897" s="203"/>
      <c r="K897" s="204"/>
      <c r="L897" s="206"/>
      <c r="M897" s="207"/>
      <c r="N897" s="187"/>
      <c r="O897" s="174"/>
      <c r="P897" s="188"/>
      <c r="Q897" s="190"/>
    </row>
    <row r="898" spans="1:17" ht="14.25" customHeight="1">
      <c r="A898" s="86">
        <v>7</v>
      </c>
      <c r="B898" s="68"/>
      <c r="C898" s="83"/>
      <c r="D898" s="194"/>
      <c r="E898" s="196"/>
      <c r="F898" s="198"/>
      <c r="G898" s="200"/>
      <c r="H898" s="201"/>
      <c r="I898" s="201"/>
      <c r="J898" s="201"/>
      <c r="K898" s="202"/>
      <c r="L898" s="205"/>
      <c r="M898" s="184">
        <f>IF(AND(L898&gt;0,ISNUMBER(L898)=TRUE),IF(ISNUMBER(O898)=FALSE,0,INDEX((三万円未満,三万円以上),O898+1,1,IF(L898&lt;30000,1,2))),0)</f>
        <v>0</v>
      </c>
      <c r="N898" s="186"/>
      <c r="O898" s="173"/>
      <c r="P898" s="188"/>
      <c r="Q898" s="189"/>
    </row>
    <row r="899" spans="1:17" ht="14.25" customHeight="1">
      <c r="A899" s="87"/>
      <c r="B899" s="76"/>
      <c r="C899" s="85"/>
      <c r="D899" s="195"/>
      <c r="E899" s="197"/>
      <c r="F899" s="199"/>
      <c r="G899" s="203"/>
      <c r="H899" s="203"/>
      <c r="I899" s="203"/>
      <c r="J899" s="203"/>
      <c r="K899" s="204"/>
      <c r="L899" s="206"/>
      <c r="M899" s="207"/>
      <c r="N899" s="187"/>
      <c r="O899" s="174"/>
      <c r="P899" s="188"/>
      <c r="Q899" s="190"/>
    </row>
    <row r="900" spans="1:17" ht="14.25" customHeight="1">
      <c r="A900" s="86">
        <v>8</v>
      </c>
      <c r="B900" s="68"/>
      <c r="C900" s="83"/>
      <c r="D900" s="194"/>
      <c r="E900" s="196"/>
      <c r="F900" s="198"/>
      <c r="G900" s="200"/>
      <c r="H900" s="201"/>
      <c r="I900" s="201"/>
      <c r="J900" s="201"/>
      <c r="K900" s="202"/>
      <c r="L900" s="205"/>
      <c r="M900" s="184">
        <f>IF(AND(L900&gt;0,ISNUMBER(L900)=TRUE),IF(ISNUMBER(O900)=FALSE,0,INDEX((三万円未満,三万円以上),O900+1,1,IF(L900&lt;30000,1,2))),0)</f>
        <v>0</v>
      </c>
      <c r="N900" s="186"/>
      <c r="O900" s="173"/>
      <c r="P900" s="188"/>
      <c r="Q900" s="189"/>
    </row>
    <row r="901" spans="1:17" ht="14.25" customHeight="1">
      <c r="A901" s="87"/>
      <c r="B901" s="88"/>
      <c r="C901" s="85"/>
      <c r="D901" s="195"/>
      <c r="E901" s="197"/>
      <c r="F901" s="199"/>
      <c r="G901" s="203"/>
      <c r="H901" s="203"/>
      <c r="I901" s="203"/>
      <c r="J901" s="203"/>
      <c r="K901" s="204"/>
      <c r="L901" s="206"/>
      <c r="M901" s="207"/>
      <c r="N901" s="187"/>
      <c r="O901" s="174"/>
      <c r="P901" s="188"/>
      <c r="Q901" s="190"/>
    </row>
    <row r="902" spans="1:17" ht="14.25" customHeight="1">
      <c r="A902" s="86">
        <v>9</v>
      </c>
      <c r="B902" s="68"/>
      <c r="C902" s="83"/>
      <c r="D902" s="194"/>
      <c r="E902" s="196"/>
      <c r="F902" s="198"/>
      <c r="G902" s="200"/>
      <c r="H902" s="201"/>
      <c r="I902" s="201"/>
      <c r="J902" s="201"/>
      <c r="K902" s="202"/>
      <c r="L902" s="205"/>
      <c r="M902" s="184">
        <f>IF(AND(L902&gt;0,ISNUMBER(L902)=TRUE),IF(ISNUMBER(O902)=FALSE,0,INDEX((三万円未満,三万円以上),O902+1,1,IF(L902&lt;30000,1,2))),0)</f>
        <v>0</v>
      </c>
      <c r="N902" s="186"/>
      <c r="O902" s="173"/>
      <c r="P902" s="188"/>
      <c r="Q902" s="189"/>
    </row>
    <row r="903" spans="1:17" ht="14.25" customHeight="1">
      <c r="A903" s="87"/>
      <c r="B903" s="76"/>
      <c r="C903" s="85"/>
      <c r="D903" s="195"/>
      <c r="E903" s="197"/>
      <c r="F903" s="199"/>
      <c r="G903" s="203"/>
      <c r="H903" s="203"/>
      <c r="I903" s="203"/>
      <c r="J903" s="203"/>
      <c r="K903" s="204"/>
      <c r="L903" s="206"/>
      <c r="M903" s="207"/>
      <c r="N903" s="187"/>
      <c r="O903" s="174"/>
      <c r="P903" s="188"/>
      <c r="Q903" s="190"/>
    </row>
    <row r="904" spans="1:17" ht="14.25" customHeight="1">
      <c r="A904" s="86">
        <v>10</v>
      </c>
      <c r="B904" s="68"/>
      <c r="C904" s="83"/>
      <c r="D904" s="194"/>
      <c r="E904" s="196"/>
      <c r="F904" s="198"/>
      <c r="G904" s="200"/>
      <c r="H904" s="201"/>
      <c r="I904" s="201"/>
      <c r="J904" s="201"/>
      <c r="K904" s="202"/>
      <c r="L904" s="205"/>
      <c r="M904" s="184">
        <f>IF(AND(L904&gt;0,ISNUMBER(L904)=TRUE),IF(ISNUMBER(O904)=FALSE,0,INDEX((三万円未満,三万円以上),O904+1,1,IF(L904&lt;30000,1,2))),0)</f>
        <v>0</v>
      </c>
      <c r="N904" s="186"/>
      <c r="O904" s="173"/>
      <c r="P904" s="188"/>
      <c r="Q904" s="189"/>
    </row>
    <row r="905" spans="1:17" ht="14.25" customHeight="1">
      <c r="A905" s="87"/>
      <c r="B905" s="88"/>
      <c r="C905" s="85"/>
      <c r="D905" s="195"/>
      <c r="E905" s="197"/>
      <c r="F905" s="199"/>
      <c r="G905" s="203"/>
      <c r="H905" s="203"/>
      <c r="I905" s="203"/>
      <c r="J905" s="203"/>
      <c r="K905" s="204"/>
      <c r="L905" s="206"/>
      <c r="M905" s="207"/>
      <c r="N905" s="187"/>
      <c r="O905" s="174"/>
      <c r="P905" s="188"/>
      <c r="Q905" s="190"/>
    </row>
    <row r="906" spans="1:17" ht="14.25" customHeight="1">
      <c r="A906" s="86">
        <v>11</v>
      </c>
      <c r="B906" s="68"/>
      <c r="C906" s="83"/>
      <c r="D906" s="194"/>
      <c r="E906" s="196"/>
      <c r="F906" s="198"/>
      <c r="G906" s="200"/>
      <c r="H906" s="201"/>
      <c r="I906" s="201"/>
      <c r="J906" s="201"/>
      <c r="K906" s="202"/>
      <c r="L906" s="205"/>
      <c r="M906" s="184">
        <f>IF(AND(L906&gt;0,ISNUMBER(L906)=TRUE),IF(ISNUMBER(O906)=FALSE,0,INDEX((三万円未満,三万円以上),O906+1,1,IF(L906&lt;30000,1,2))),0)</f>
        <v>0</v>
      </c>
      <c r="N906" s="186"/>
      <c r="O906" s="173"/>
      <c r="P906" s="188"/>
      <c r="Q906" s="189"/>
    </row>
    <row r="907" spans="1:17" ht="14.25" customHeight="1">
      <c r="A907" s="87"/>
      <c r="B907" s="76"/>
      <c r="C907" s="85"/>
      <c r="D907" s="195"/>
      <c r="E907" s="197"/>
      <c r="F907" s="199"/>
      <c r="G907" s="203"/>
      <c r="H907" s="203"/>
      <c r="I907" s="203"/>
      <c r="J907" s="203"/>
      <c r="K907" s="204"/>
      <c r="L907" s="206"/>
      <c r="M907" s="207"/>
      <c r="N907" s="187"/>
      <c r="O907" s="174"/>
      <c r="P907" s="188"/>
      <c r="Q907" s="190"/>
    </row>
    <row r="908" spans="1:17" ht="14.25" customHeight="1">
      <c r="A908" s="86">
        <v>12</v>
      </c>
      <c r="B908" s="68"/>
      <c r="C908" s="83"/>
      <c r="D908" s="194"/>
      <c r="E908" s="196"/>
      <c r="F908" s="198"/>
      <c r="G908" s="200"/>
      <c r="H908" s="201"/>
      <c r="I908" s="201"/>
      <c r="J908" s="201"/>
      <c r="K908" s="202"/>
      <c r="L908" s="205"/>
      <c r="M908" s="184">
        <f>IF(AND(L908&gt;0,ISNUMBER(L908)=TRUE),IF(ISNUMBER(O908)=FALSE,0,INDEX((三万円未満,三万円以上),O908+1,1,IF(L908&lt;30000,1,2))),0)</f>
        <v>0</v>
      </c>
      <c r="N908" s="186"/>
      <c r="O908" s="173"/>
      <c r="P908" s="188"/>
      <c r="Q908" s="189"/>
    </row>
    <row r="909" spans="1:17" ht="14.25" customHeight="1">
      <c r="A909" s="87"/>
      <c r="B909" s="88"/>
      <c r="C909" s="85"/>
      <c r="D909" s="195"/>
      <c r="E909" s="197"/>
      <c r="F909" s="199"/>
      <c r="G909" s="203"/>
      <c r="H909" s="203"/>
      <c r="I909" s="203"/>
      <c r="J909" s="203"/>
      <c r="K909" s="204"/>
      <c r="L909" s="206"/>
      <c r="M909" s="207"/>
      <c r="N909" s="187"/>
      <c r="O909" s="174"/>
      <c r="P909" s="188"/>
      <c r="Q909" s="190"/>
    </row>
    <row r="910" spans="1:17" ht="14.25" customHeight="1">
      <c r="A910" s="86">
        <v>13</v>
      </c>
      <c r="B910" s="68"/>
      <c r="C910" s="83"/>
      <c r="D910" s="194"/>
      <c r="E910" s="196"/>
      <c r="F910" s="198"/>
      <c r="G910" s="200"/>
      <c r="H910" s="201"/>
      <c r="I910" s="201"/>
      <c r="J910" s="201"/>
      <c r="K910" s="202"/>
      <c r="L910" s="205"/>
      <c r="M910" s="184">
        <f>IF(AND(L910&gt;0,ISNUMBER(L910)=TRUE),IF(ISNUMBER(O910)=FALSE,0,INDEX((三万円未満,三万円以上),O910+1,1,IF(L910&lt;30000,1,2))),0)</f>
        <v>0</v>
      </c>
      <c r="N910" s="186"/>
      <c r="O910" s="173"/>
      <c r="P910" s="188"/>
      <c r="Q910" s="189"/>
    </row>
    <row r="911" spans="1:17" ht="14.25" customHeight="1">
      <c r="A911" s="87"/>
      <c r="B911" s="76"/>
      <c r="C911" s="85"/>
      <c r="D911" s="195"/>
      <c r="E911" s="197"/>
      <c r="F911" s="199"/>
      <c r="G911" s="203"/>
      <c r="H911" s="203"/>
      <c r="I911" s="203"/>
      <c r="J911" s="203"/>
      <c r="K911" s="204"/>
      <c r="L911" s="206"/>
      <c r="M911" s="207"/>
      <c r="N911" s="187"/>
      <c r="O911" s="174"/>
      <c r="P911" s="188"/>
      <c r="Q911" s="190"/>
    </row>
    <row r="912" spans="1:17" ht="14.25" customHeight="1">
      <c r="A912" s="86">
        <v>14</v>
      </c>
      <c r="B912" s="68"/>
      <c r="C912" s="83"/>
      <c r="D912" s="194"/>
      <c r="E912" s="196"/>
      <c r="F912" s="198"/>
      <c r="G912" s="200"/>
      <c r="H912" s="201"/>
      <c r="I912" s="201"/>
      <c r="J912" s="201"/>
      <c r="K912" s="202"/>
      <c r="L912" s="205"/>
      <c r="M912" s="184">
        <f>IF(AND(L912&gt;0,ISNUMBER(L912)=TRUE),IF(ISNUMBER(O912)=FALSE,0,INDEX((三万円未満,三万円以上),O912+1,1,IF(L912&lt;30000,1,2))),0)</f>
        <v>0</v>
      </c>
      <c r="N912" s="186"/>
      <c r="O912" s="173"/>
      <c r="P912" s="188"/>
      <c r="Q912" s="189"/>
    </row>
    <row r="913" spans="1:17" ht="14.25" customHeight="1">
      <c r="A913" s="87"/>
      <c r="B913" s="88"/>
      <c r="C913" s="85"/>
      <c r="D913" s="195"/>
      <c r="E913" s="197"/>
      <c r="F913" s="199"/>
      <c r="G913" s="203"/>
      <c r="H913" s="203"/>
      <c r="I913" s="203"/>
      <c r="J913" s="203"/>
      <c r="K913" s="204"/>
      <c r="L913" s="206"/>
      <c r="M913" s="207"/>
      <c r="N913" s="187"/>
      <c r="O913" s="174"/>
      <c r="P913" s="188"/>
      <c r="Q913" s="190"/>
    </row>
    <row r="914" spans="1:17" ht="14.25" customHeight="1">
      <c r="A914" s="86">
        <v>15</v>
      </c>
      <c r="B914" s="68"/>
      <c r="C914" s="83"/>
      <c r="D914" s="194"/>
      <c r="E914" s="196"/>
      <c r="F914" s="198"/>
      <c r="G914" s="200"/>
      <c r="H914" s="201"/>
      <c r="I914" s="201"/>
      <c r="J914" s="201"/>
      <c r="K914" s="202"/>
      <c r="L914" s="205"/>
      <c r="M914" s="184">
        <f>IF(AND(L914&gt;0,ISNUMBER(L914)=TRUE),IF(ISNUMBER(O914)=FALSE,0,INDEX((三万円未満,三万円以上),O914+1,1,IF(L914&lt;30000,1,2))),0)</f>
        <v>0</v>
      </c>
      <c r="N914" s="186"/>
      <c r="O914" s="173"/>
      <c r="P914" s="188"/>
      <c r="Q914" s="189"/>
    </row>
    <row r="915" spans="1:17" ht="14.25" customHeight="1">
      <c r="A915" s="75"/>
      <c r="B915" s="76"/>
      <c r="C915" s="85"/>
      <c r="D915" s="195"/>
      <c r="E915" s="197"/>
      <c r="F915" s="199"/>
      <c r="G915" s="203"/>
      <c r="H915" s="203"/>
      <c r="I915" s="203"/>
      <c r="J915" s="203"/>
      <c r="K915" s="204"/>
      <c r="L915" s="206"/>
      <c r="M915" s="207"/>
      <c r="N915" s="187"/>
      <c r="O915" s="174"/>
      <c r="P915" s="188"/>
      <c r="Q915" s="190"/>
    </row>
    <row r="916" spans="1:17" ht="14.25">
      <c r="A916" s="175" t="s">
        <v>62</v>
      </c>
      <c r="B916" s="175"/>
      <c r="C916" s="91" t="s">
        <v>77</v>
      </c>
      <c r="D916" s="135" t="s">
        <v>78</v>
      </c>
      <c r="E916" s="101"/>
      <c r="F916" s="36"/>
      <c r="G916" s="137"/>
      <c r="H916" s="176">
        <f>COUNTIF(L886:L915,"&gt;=1")</f>
        <v>0</v>
      </c>
      <c r="I916" s="178" t="s">
        <v>75</v>
      </c>
      <c r="J916" s="180" t="s">
        <v>76</v>
      </c>
      <c r="K916" s="181"/>
      <c r="L916" s="192">
        <f>SUM(L886:L915)</f>
        <v>0</v>
      </c>
      <c r="M916" s="192">
        <f>SUM(M886:M915)</f>
        <v>0</v>
      </c>
      <c r="N916" s="29"/>
      <c r="O916" s="22"/>
      <c r="P916" s="140"/>
      <c r="Q916" s="140"/>
    </row>
    <row r="917" spans="1:17" ht="14.25" customHeight="1">
      <c r="A917" s="175"/>
      <c r="B917" s="175"/>
      <c r="C917" s="91" t="s">
        <v>79</v>
      </c>
      <c r="D917" s="135" t="s">
        <v>80</v>
      </c>
      <c r="E917" s="94"/>
      <c r="F917" s="22"/>
      <c r="G917" s="93"/>
      <c r="H917" s="191"/>
      <c r="I917" s="179"/>
      <c r="J917" s="182"/>
      <c r="K917" s="183"/>
      <c r="L917" s="193"/>
      <c r="M917" s="193"/>
      <c r="N917" s="29"/>
      <c r="O917" s="22"/>
      <c r="P917" s="57"/>
      <c r="Q917" s="57"/>
    </row>
    <row r="918" spans="1:17" ht="14.25">
      <c r="A918" s="175"/>
      <c r="B918" s="175"/>
      <c r="C918" s="91" t="s">
        <v>165</v>
      </c>
      <c r="D918" s="135" t="s">
        <v>167</v>
      </c>
      <c r="E918" s="96"/>
      <c r="F918" s="22"/>
      <c r="G918" s="95"/>
      <c r="H918" s="176">
        <f>H872+H916</f>
        <v>0</v>
      </c>
      <c r="I918" s="178" t="s">
        <v>75</v>
      </c>
      <c r="J918" s="180" t="s">
        <v>81</v>
      </c>
      <c r="K918" s="181"/>
      <c r="L918" s="184">
        <f>L916+L872</f>
        <v>0</v>
      </c>
      <c r="M918" s="184">
        <f>M916+M872</f>
        <v>0</v>
      </c>
      <c r="N918" s="29"/>
      <c r="O918" s="22"/>
      <c r="P918" s="57"/>
      <c r="Q918" s="57"/>
    </row>
    <row r="919" spans="1:17" ht="14.25">
      <c r="A919" s="175"/>
      <c r="B919" s="175"/>
      <c r="C919" s="91" t="s">
        <v>166</v>
      </c>
      <c r="D919" s="135" t="s">
        <v>168</v>
      </c>
      <c r="E919" s="96"/>
      <c r="F919" s="22"/>
      <c r="G919" s="97"/>
      <c r="H919" s="177"/>
      <c r="I919" s="179"/>
      <c r="J919" s="182"/>
      <c r="K919" s="183"/>
      <c r="L919" s="185"/>
      <c r="M919" s="185"/>
      <c r="N919" s="29"/>
      <c r="O919" s="22"/>
      <c r="P919" s="57"/>
      <c r="Q919" s="57"/>
    </row>
  </sheetData>
  <sheetProtection password="EB13" sheet="1" objects="1" scenarios="1"/>
  <mergeCells count="3678">
    <mergeCell ref="D914:D915"/>
    <mergeCell ref="E914:E915"/>
    <mergeCell ref="F914:F915"/>
    <mergeCell ref="G914:K915"/>
    <mergeCell ref="L914:L915"/>
    <mergeCell ref="M914:M915"/>
    <mergeCell ref="N914:N915"/>
    <mergeCell ref="O914:O915"/>
    <mergeCell ref="P914:P915"/>
    <mergeCell ref="Q914:Q915"/>
    <mergeCell ref="A916:B919"/>
    <mergeCell ref="H916:H917"/>
    <mergeCell ref="I916:I917"/>
    <mergeCell ref="J916:K917"/>
    <mergeCell ref="L916:L917"/>
    <mergeCell ref="M916:M917"/>
    <mergeCell ref="H918:H919"/>
    <mergeCell ref="I918:I919"/>
    <mergeCell ref="J918:K919"/>
    <mergeCell ref="L918:L919"/>
    <mergeCell ref="M918:M919"/>
    <mergeCell ref="D910:D911"/>
    <mergeCell ref="E910:E911"/>
    <mergeCell ref="F910:F911"/>
    <mergeCell ref="G910:K911"/>
    <mergeCell ref="L910:L911"/>
    <mergeCell ref="M910:M911"/>
    <mergeCell ref="N910:N911"/>
    <mergeCell ref="O910:O911"/>
    <mergeCell ref="P910:P911"/>
    <mergeCell ref="Q910:Q911"/>
    <mergeCell ref="D912:D913"/>
    <mergeCell ref="E912:E913"/>
    <mergeCell ref="F912:F913"/>
    <mergeCell ref="G912:K913"/>
    <mergeCell ref="L912:L913"/>
    <mergeCell ref="M912:M913"/>
    <mergeCell ref="N912:N913"/>
    <mergeCell ref="O912:O913"/>
    <mergeCell ref="P912:P913"/>
    <mergeCell ref="Q912:Q913"/>
    <mergeCell ref="D906:D907"/>
    <mergeCell ref="E906:E907"/>
    <mergeCell ref="F906:F907"/>
    <mergeCell ref="G906:K907"/>
    <mergeCell ref="L906:L907"/>
    <mergeCell ref="M906:M907"/>
    <mergeCell ref="N906:N907"/>
    <mergeCell ref="O906:O907"/>
    <mergeCell ref="P906:P907"/>
    <mergeCell ref="Q906:Q907"/>
    <mergeCell ref="D908:D909"/>
    <mergeCell ref="E908:E909"/>
    <mergeCell ref="F908:F909"/>
    <mergeCell ref="G908:K909"/>
    <mergeCell ref="L908:L909"/>
    <mergeCell ref="M908:M909"/>
    <mergeCell ref="N908:N909"/>
    <mergeCell ref="O908:O909"/>
    <mergeCell ref="P908:P909"/>
    <mergeCell ref="Q908:Q909"/>
    <mergeCell ref="D902:D903"/>
    <mergeCell ref="E902:E903"/>
    <mergeCell ref="F902:F903"/>
    <mergeCell ref="G902:K903"/>
    <mergeCell ref="L902:L903"/>
    <mergeCell ref="M902:M903"/>
    <mergeCell ref="N902:N903"/>
    <mergeCell ref="O902:O903"/>
    <mergeCell ref="P902:P903"/>
    <mergeCell ref="Q902:Q903"/>
    <mergeCell ref="D904:D905"/>
    <mergeCell ref="E904:E905"/>
    <mergeCell ref="F904:F905"/>
    <mergeCell ref="G904:K905"/>
    <mergeCell ref="L904:L905"/>
    <mergeCell ref="M904:M905"/>
    <mergeCell ref="N904:N905"/>
    <mergeCell ref="O904:O905"/>
    <mergeCell ref="P904:P905"/>
    <mergeCell ref="Q904:Q905"/>
    <mergeCell ref="D898:D899"/>
    <mergeCell ref="E898:E899"/>
    <mergeCell ref="F898:F899"/>
    <mergeCell ref="G898:K899"/>
    <mergeCell ref="L898:L899"/>
    <mergeCell ref="M898:M899"/>
    <mergeCell ref="N898:N899"/>
    <mergeCell ref="O898:O899"/>
    <mergeCell ref="P898:P899"/>
    <mergeCell ref="Q898:Q899"/>
    <mergeCell ref="D900:D901"/>
    <mergeCell ref="E900:E901"/>
    <mergeCell ref="F900:F901"/>
    <mergeCell ref="G900:K901"/>
    <mergeCell ref="L900:L901"/>
    <mergeCell ref="M900:M901"/>
    <mergeCell ref="N900:N901"/>
    <mergeCell ref="O900:O901"/>
    <mergeCell ref="P900:P901"/>
    <mergeCell ref="Q900:Q901"/>
    <mergeCell ref="D894:D895"/>
    <mergeCell ref="E894:E895"/>
    <mergeCell ref="F894:F895"/>
    <mergeCell ref="G894:K895"/>
    <mergeCell ref="L894:L895"/>
    <mergeCell ref="M894:M895"/>
    <mergeCell ref="N894:N895"/>
    <mergeCell ref="O894:O895"/>
    <mergeCell ref="P894:P895"/>
    <mergeCell ref="Q894:Q895"/>
    <mergeCell ref="D896:D897"/>
    <mergeCell ref="E896:E897"/>
    <mergeCell ref="F896:F897"/>
    <mergeCell ref="G896:K897"/>
    <mergeCell ref="L896:L897"/>
    <mergeCell ref="M896:M897"/>
    <mergeCell ref="N896:N897"/>
    <mergeCell ref="O896:O897"/>
    <mergeCell ref="P896:P897"/>
    <mergeCell ref="Q896:Q897"/>
    <mergeCell ref="D890:D891"/>
    <mergeCell ref="E890:E891"/>
    <mergeCell ref="F890:F891"/>
    <mergeCell ref="G890:K891"/>
    <mergeCell ref="L890:L891"/>
    <mergeCell ref="M890:M891"/>
    <mergeCell ref="N890:N891"/>
    <mergeCell ref="O890:O891"/>
    <mergeCell ref="P890:P891"/>
    <mergeCell ref="Q890:Q891"/>
    <mergeCell ref="D892:D893"/>
    <mergeCell ref="E892:E893"/>
    <mergeCell ref="F892:F893"/>
    <mergeCell ref="G892:K893"/>
    <mergeCell ref="L892:L893"/>
    <mergeCell ref="M892:M893"/>
    <mergeCell ref="N892:N893"/>
    <mergeCell ref="O892:O893"/>
    <mergeCell ref="P892:P893"/>
    <mergeCell ref="Q892:Q893"/>
    <mergeCell ref="D884:D885"/>
    <mergeCell ref="E884:E885"/>
    <mergeCell ref="G884:K884"/>
    <mergeCell ref="N884:N885"/>
    <mergeCell ref="P884:P885"/>
    <mergeCell ref="G885:K885"/>
    <mergeCell ref="D886:D887"/>
    <mergeCell ref="E886:E887"/>
    <mergeCell ref="F886:F887"/>
    <mergeCell ref="G886:K887"/>
    <mergeCell ref="L886:L887"/>
    <mergeCell ref="M886:M887"/>
    <mergeCell ref="N886:N887"/>
    <mergeCell ref="O886:O887"/>
    <mergeCell ref="P886:P887"/>
    <mergeCell ref="Q886:Q887"/>
    <mergeCell ref="D888:D889"/>
    <mergeCell ref="E888:E889"/>
    <mergeCell ref="F888:F889"/>
    <mergeCell ref="G888:K889"/>
    <mergeCell ref="L888:L889"/>
    <mergeCell ref="M888:M889"/>
    <mergeCell ref="N888:N889"/>
    <mergeCell ref="O888:O889"/>
    <mergeCell ref="P888:P889"/>
    <mergeCell ref="Q888:Q889"/>
    <mergeCell ref="E875:I875"/>
    <mergeCell ref="L877:M877"/>
    <mergeCell ref="Q877:Q880"/>
    <mergeCell ref="J878:K878"/>
    <mergeCell ref="L878:M878"/>
    <mergeCell ref="B879:D879"/>
    <mergeCell ref="J879:K879"/>
    <mergeCell ref="L879:M879"/>
    <mergeCell ref="F880:H880"/>
    <mergeCell ref="J880:K880"/>
    <mergeCell ref="L880:M880"/>
    <mergeCell ref="F881:H881"/>
    <mergeCell ref="J881:K881"/>
    <mergeCell ref="L881:M881"/>
    <mergeCell ref="C882:D882"/>
    <mergeCell ref="J882:K882"/>
    <mergeCell ref="L882:M882"/>
    <mergeCell ref="D868:D869"/>
    <mergeCell ref="E868:E869"/>
    <mergeCell ref="F868:F869"/>
    <mergeCell ref="G868:K869"/>
    <mergeCell ref="L868:L869"/>
    <mergeCell ref="M868:M869"/>
    <mergeCell ref="N868:N869"/>
    <mergeCell ref="O868:O869"/>
    <mergeCell ref="P868:P869"/>
    <mergeCell ref="Q868:Q869"/>
    <mergeCell ref="A870:B873"/>
    <mergeCell ref="H870:H871"/>
    <mergeCell ref="I870:I871"/>
    <mergeCell ref="J870:K871"/>
    <mergeCell ref="L870:L871"/>
    <mergeCell ref="M870:M871"/>
    <mergeCell ref="H872:H873"/>
    <mergeCell ref="I872:I873"/>
    <mergeCell ref="J872:K873"/>
    <mergeCell ref="L872:L873"/>
    <mergeCell ref="M872:M873"/>
    <mergeCell ref="D864:D865"/>
    <mergeCell ref="E864:E865"/>
    <mergeCell ref="F864:F865"/>
    <mergeCell ref="G864:K865"/>
    <mergeCell ref="L864:L865"/>
    <mergeCell ref="M864:M865"/>
    <mergeCell ref="N864:N865"/>
    <mergeCell ref="O864:O865"/>
    <mergeCell ref="P864:P865"/>
    <mergeCell ref="Q864:Q865"/>
    <mergeCell ref="D866:D867"/>
    <mergeCell ref="E866:E867"/>
    <mergeCell ref="F866:F867"/>
    <mergeCell ref="G866:K867"/>
    <mergeCell ref="L866:L867"/>
    <mergeCell ref="M866:M867"/>
    <mergeCell ref="N866:N867"/>
    <mergeCell ref="O866:O867"/>
    <mergeCell ref="P866:P867"/>
    <mergeCell ref="Q866:Q867"/>
    <mergeCell ref="D860:D861"/>
    <mergeCell ref="E860:E861"/>
    <mergeCell ref="F860:F861"/>
    <mergeCell ref="G860:K861"/>
    <mergeCell ref="L860:L861"/>
    <mergeCell ref="M860:M861"/>
    <mergeCell ref="N860:N861"/>
    <mergeCell ref="O860:O861"/>
    <mergeCell ref="P860:P861"/>
    <mergeCell ref="Q860:Q861"/>
    <mergeCell ref="D862:D863"/>
    <mergeCell ref="E862:E863"/>
    <mergeCell ref="F862:F863"/>
    <mergeCell ref="G862:K863"/>
    <mergeCell ref="L862:L863"/>
    <mergeCell ref="M862:M863"/>
    <mergeCell ref="N862:N863"/>
    <mergeCell ref="O862:O863"/>
    <mergeCell ref="P862:P863"/>
    <mergeCell ref="Q862:Q863"/>
    <mergeCell ref="D856:D857"/>
    <mergeCell ref="E856:E857"/>
    <mergeCell ref="F856:F857"/>
    <mergeCell ref="G856:K857"/>
    <mergeCell ref="L856:L857"/>
    <mergeCell ref="M856:M857"/>
    <mergeCell ref="N856:N857"/>
    <mergeCell ref="O856:O857"/>
    <mergeCell ref="P856:P857"/>
    <mergeCell ref="Q856:Q857"/>
    <mergeCell ref="D858:D859"/>
    <mergeCell ref="E858:E859"/>
    <mergeCell ref="F858:F859"/>
    <mergeCell ref="G858:K859"/>
    <mergeCell ref="L858:L859"/>
    <mergeCell ref="M858:M859"/>
    <mergeCell ref="N858:N859"/>
    <mergeCell ref="O858:O859"/>
    <mergeCell ref="P858:P859"/>
    <mergeCell ref="Q858:Q859"/>
    <mergeCell ref="D852:D853"/>
    <mergeCell ref="E852:E853"/>
    <mergeCell ref="F852:F853"/>
    <mergeCell ref="G852:K853"/>
    <mergeCell ref="L852:L853"/>
    <mergeCell ref="M852:M853"/>
    <mergeCell ref="N852:N853"/>
    <mergeCell ref="O852:O853"/>
    <mergeCell ref="P852:P853"/>
    <mergeCell ref="Q852:Q853"/>
    <mergeCell ref="D854:D855"/>
    <mergeCell ref="E854:E855"/>
    <mergeCell ref="F854:F855"/>
    <mergeCell ref="G854:K855"/>
    <mergeCell ref="L854:L855"/>
    <mergeCell ref="M854:M855"/>
    <mergeCell ref="N854:N855"/>
    <mergeCell ref="O854:O855"/>
    <mergeCell ref="P854:P855"/>
    <mergeCell ref="Q854:Q855"/>
    <mergeCell ref="D848:D849"/>
    <mergeCell ref="E848:E849"/>
    <mergeCell ref="F848:F849"/>
    <mergeCell ref="G848:K849"/>
    <mergeCell ref="L848:L849"/>
    <mergeCell ref="M848:M849"/>
    <mergeCell ref="N848:N849"/>
    <mergeCell ref="O848:O849"/>
    <mergeCell ref="P848:P849"/>
    <mergeCell ref="Q848:Q849"/>
    <mergeCell ref="D850:D851"/>
    <mergeCell ref="E850:E851"/>
    <mergeCell ref="F850:F851"/>
    <mergeCell ref="G850:K851"/>
    <mergeCell ref="L850:L851"/>
    <mergeCell ref="M850:M851"/>
    <mergeCell ref="N850:N851"/>
    <mergeCell ref="O850:O851"/>
    <mergeCell ref="P850:P851"/>
    <mergeCell ref="Q850:Q851"/>
    <mergeCell ref="D844:D845"/>
    <mergeCell ref="E844:E845"/>
    <mergeCell ref="F844:F845"/>
    <mergeCell ref="G844:K845"/>
    <mergeCell ref="L844:L845"/>
    <mergeCell ref="M844:M845"/>
    <mergeCell ref="N844:N845"/>
    <mergeCell ref="O844:O845"/>
    <mergeCell ref="P844:P845"/>
    <mergeCell ref="Q844:Q845"/>
    <mergeCell ref="D846:D847"/>
    <mergeCell ref="E846:E847"/>
    <mergeCell ref="F846:F847"/>
    <mergeCell ref="G846:K847"/>
    <mergeCell ref="L846:L847"/>
    <mergeCell ref="M846:M847"/>
    <mergeCell ref="N846:N847"/>
    <mergeCell ref="O846:O847"/>
    <mergeCell ref="P846:P847"/>
    <mergeCell ref="Q846:Q847"/>
    <mergeCell ref="D838:D839"/>
    <mergeCell ref="E838:E839"/>
    <mergeCell ref="G838:K838"/>
    <mergeCell ref="N838:N839"/>
    <mergeCell ref="P838:P839"/>
    <mergeCell ref="G839:K839"/>
    <mergeCell ref="D840:D841"/>
    <mergeCell ref="E840:E841"/>
    <mergeCell ref="F840:F841"/>
    <mergeCell ref="G840:K841"/>
    <mergeCell ref="L840:L841"/>
    <mergeCell ref="M840:M841"/>
    <mergeCell ref="N840:N841"/>
    <mergeCell ref="O840:O841"/>
    <mergeCell ref="P840:P841"/>
    <mergeCell ref="Q840:Q841"/>
    <mergeCell ref="D842:D843"/>
    <mergeCell ref="E842:E843"/>
    <mergeCell ref="F842:F843"/>
    <mergeCell ref="G842:K843"/>
    <mergeCell ref="L842:L843"/>
    <mergeCell ref="M842:M843"/>
    <mergeCell ref="N842:N843"/>
    <mergeCell ref="O842:O843"/>
    <mergeCell ref="P842:P843"/>
    <mergeCell ref="Q842:Q843"/>
    <mergeCell ref="E829:I829"/>
    <mergeCell ref="L831:M831"/>
    <mergeCell ref="Q831:Q834"/>
    <mergeCell ref="J832:K832"/>
    <mergeCell ref="L832:M832"/>
    <mergeCell ref="B833:D833"/>
    <mergeCell ref="J833:K833"/>
    <mergeCell ref="L833:M833"/>
    <mergeCell ref="F834:H834"/>
    <mergeCell ref="J834:K834"/>
    <mergeCell ref="L834:M834"/>
    <mergeCell ref="F835:H835"/>
    <mergeCell ref="J835:K835"/>
    <mergeCell ref="L835:M835"/>
    <mergeCell ref="C836:D836"/>
    <mergeCell ref="J836:K836"/>
    <mergeCell ref="L836:M836"/>
    <mergeCell ref="D822:D823"/>
    <mergeCell ref="E822:E823"/>
    <mergeCell ref="F822:F823"/>
    <mergeCell ref="G822:K823"/>
    <mergeCell ref="L822:L823"/>
    <mergeCell ref="M822:M823"/>
    <mergeCell ref="N822:N823"/>
    <mergeCell ref="O822:O823"/>
    <mergeCell ref="P822:P823"/>
    <mergeCell ref="Q822:Q823"/>
    <mergeCell ref="A824:B827"/>
    <mergeCell ref="H824:H825"/>
    <mergeCell ref="I824:I825"/>
    <mergeCell ref="J824:K825"/>
    <mergeCell ref="L824:L825"/>
    <mergeCell ref="M824:M825"/>
    <mergeCell ref="H826:H827"/>
    <mergeCell ref="I826:I827"/>
    <mergeCell ref="J826:K827"/>
    <mergeCell ref="L826:L827"/>
    <mergeCell ref="M826:M827"/>
    <mergeCell ref="D818:D819"/>
    <mergeCell ref="E818:E819"/>
    <mergeCell ref="F818:F819"/>
    <mergeCell ref="G818:K819"/>
    <mergeCell ref="L818:L819"/>
    <mergeCell ref="M818:M819"/>
    <mergeCell ref="N818:N819"/>
    <mergeCell ref="O818:O819"/>
    <mergeCell ref="P818:P819"/>
    <mergeCell ref="Q818:Q819"/>
    <mergeCell ref="D820:D821"/>
    <mergeCell ref="E820:E821"/>
    <mergeCell ref="F820:F821"/>
    <mergeCell ref="G820:K821"/>
    <mergeCell ref="L820:L821"/>
    <mergeCell ref="M820:M821"/>
    <mergeCell ref="N820:N821"/>
    <mergeCell ref="O820:O821"/>
    <mergeCell ref="P820:P821"/>
    <mergeCell ref="Q820:Q821"/>
    <mergeCell ref="D814:D815"/>
    <mergeCell ref="E814:E815"/>
    <mergeCell ref="F814:F815"/>
    <mergeCell ref="G814:K815"/>
    <mergeCell ref="L814:L815"/>
    <mergeCell ref="M814:M815"/>
    <mergeCell ref="N814:N815"/>
    <mergeCell ref="O814:O815"/>
    <mergeCell ref="P814:P815"/>
    <mergeCell ref="Q814:Q815"/>
    <mergeCell ref="D816:D817"/>
    <mergeCell ref="E816:E817"/>
    <mergeCell ref="F816:F817"/>
    <mergeCell ref="G816:K817"/>
    <mergeCell ref="L816:L817"/>
    <mergeCell ref="M816:M817"/>
    <mergeCell ref="N816:N817"/>
    <mergeCell ref="O816:O817"/>
    <mergeCell ref="P816:P817"/>
    <mergeCell ref="Q816:Q817"/>
    <mergeCell ref="D810:D811"/>
    <mergeCell ref="E810:E811"/>
    <mergeCell ref="F810:F811"/>
    <mergeCell ref="G810:K811"/>
    <mergeCell ref="L810:L811"/>
    <mergeCell ref="M810:M811"/>
    <mergeCell ref="N810:N811"/>
    <mergeCell ref="O810:O811"/>
    <mergeCell ref="P810:P811"/>
    <mergeCell ref="Q810:Q811"/>
    <mergeCell ref="D812:D813"/>
    <mergeCell ref="E812:E813"/>
    <mergeCell ref="F812:F813"/>
    <mergeCell ref="G812:K813"/>
    <mergeCell ref="L812:L813"/>
    <mergeCell ref="M812:M813"/>
    <mergeCell ref="N812:N813"/>
    <mergeCell ref="O812:O813"/>
    <mergeCell ref="P812:P813"/>
    <mergeCell ref="Q812:Q813"/>
    <mergeCell ref="D806:D807"/>
    <mergeCell ref="E806:E807"/>
    <mergeCell ref="F806:F807"/>
    <mergeCell ref="G806:K807"/>
    <mergeCell ref="L806:L807"/>
    <mergeCell ref="M806:M807"/>
    <mergeCell ref="N806:N807"/>
    <mergeCell ref="O806:O807"/>
    <mergeCell ref="P806:P807"/>
    <mergeCell ref="Q806:Q807"/>
    <mergeCell ref="D808:D809"/>
    <mergeCell ref="E808:E809"/>
    <mergeCell ref="F808:F809"/>
    <mergeCell ref="G808:K809"/>
    <mergeCell ref="L808:L809"/>
    <mergeCell ref="M808:M809"/>
    <mergeCell ref="N808:N809"/>
    <mergeCell ref="O808:O809"/>
    <mergeCell ref="P808:P809"/>
    <mergeCell ref="Q808:Q809"/>
    <mergeCell ref="D802:D803"/>
    <mergeCell ref="E802:E803"/>
    <mergeCell ref="F802:F803"/>
    <mergeCell ref="G802:K803"/>
    <mergeCell ref="L802:L803"/>
    <mergeCell ref="M802:M803"/>
    <mergeCell ref="N802:N803"/>
    <mergeCell ref="O802:O803"/>
    <mergeCell ref="P802:P803"/>
    <mergeCell ref="Q802:Q803"/>
    <mergeCell ref="D804:D805"/>
    <mergeCell ref="E804:E805"/>
    <mergeCell ref="F804:F805"/>
    <mergeCell ref="G804:K805"/>
    <mergeCell ref="L804:L805"/>
    <mergeCell ref="M804:M805"/>
    <mergeCell ref="N804:N805"/>
    <mergeCell ref="O804:O805"/>
    <mergeCell ref="P804:P805"/>
    <mergeCell ref="Q804:Q805"/>
    <mergeCell ref="D798:D799"/>
    <mergeCell ref="E798:E799"/>
    <mergeCell ref="F798:F799"/>
    <mergeCell ref="G798:K799"/>
    <mergeCell ref="L798:L799"/>
    <mergeCell ref="M798:M799"/>
    <mergeCell ref="N798:N799"/>
    <mergeCell ref="O798:O799"/>
    <mergeCell ref="P798:P799"/>
    <mergeCell ref="Q798:Q799"/>
    <mergeCell ref="D800:D801"/>
    <mergeCell ref="E800:E801"/>
    <mergeCell ref="F800:F801"/>
    <mergeCell ref="G800:K801"/>
    <mergeCell ref="L800:L801"/>
    <mergeCell ref="M800:M801"/>
    <mergeCell ref="N800:N801"/>
    <mergeCell ref="O800:O801"/>
    <mergeCell ref="P800:P801"/>
    <mergeCell ref="Q800:Q801"/>
    <mergeCell ref="D792:D793"/>
    <mergeCell ref="E792:E793"/>
    <mergeCell ref="G792:K792"/>
    <mergeCell ref="N792:N793"/>
    <mergeCell ref="P792:P793"/>
    <mergeCell ref="G793:K793"/>
    <mergeCell ref="D794:D795"/>
    <mergeCell ref="E794:E795"/>
    <mergeCell ref="F794:F795"/>
    <mergeCell ref="G794:K795"/>
    <mergeCell ref="L794:L795"/>
    <mergeCell ref="M794:M795"/>
    <mergeCell ref="N794:N795"/>
    <mergeCell ref="O794:O795"/>
    <mergeCell ref="P794:P795"/>
    <mergeCell ref="Q794:Q795"/>
    <mergeCell ref="D796:D797"/>
    <mergeCell ref="E796:E797"/>
    <mergeCell ref="F796:F797"/>
    <mergeCell ref="G796:K797"/>
    <mergeCell ref="L796:L797"/>
    <mergeCell ref="M796:M797"/>
    <mergeCell ref="N796:N797"/>
    <mergeCell ref="O796:O797"/>
    <mergeCell ref="P796:P797"/>
    <mergeCell ref="Q796:Q797"/>
    <mergeCell ref="E783:I783"/>
    <mergeCell ref="L785:M785"/>
    <mergeCell ref="Q785:Q788"/>
    <mergeCell ref="J786:K786"/>
    <mergeCell ref="L786:M786"/>
    <mergeCell ref="B787:D787"/>
    <mergeCell ref="J787:K787"/>
    <mergeCell ref="L787:M787"/>
    <mergeCell ref="F788:H788"/>
    <mergeCell ref="J788:K788"/>
    <mergeCell ref="L788:M788"/>
    <mergeCell ref="F789:H789"/>
    <mergeCell ref="J789:K789"/>
    <mergeCell ref="L789:M789"/>
    <mergeCell ref="C790:D790"/>
    <mergeCell ref="J790:K790"/>
    <mergeCell ref="L790:M790"/>
    <mergeCell ref="D776:D777"/>
    <mergeCell ref="E776:E777"/>
    <mergeCell ref="F776:F777"/>
    <mergeCell ref="G776:K777"/>
    <mergeCell ref="L776:L777"/>
    <mergeCell ref="M776:M777"/>
    <mergeCell ref="N776:N777"/>
    <mergeCell ref="O776:O777"/>
    <mergeCell ref="P776:P777"/>
    <mergeCell ref="Q776:Q777"/>
    <mergeCell ref="A778:B781"/>
    <mergeCell ref="H778:H779"/>
    <mergeCell ref="I778:I779"/>
    <mergeCell ref="J778:K779"/>
    <mergeCell ref="L778:L779"/>
    <mergeCell ref="M778:M779"/>
    <mergeCell ref="H780:H781"/>
    <mergeCell ref="I780:I781"/>
    <mergeCell ref="J780:K781"/>
    <mergeCell ref="L780:L781"/>
    <mergeCell ref="M780:M781"/>
    <mergeCell ref="D772:D773"/>
    <mergeCell ref="E772:E773"/>
    <mergeCell ref="F772:F773"/>
    <mergeCell ref="G772:K773"/>
    <mergeCell ref="L772:L773"/>
    <mergeCell ref="M772:M773"/>
    <mergeCell ref="N772:N773"/>
    <mergeCell ref="O772:O773"/>
    <mergeCell ref="P772:P773"/>
    <mergeCell ref="Q772:Q773"/>
    <mergeCell ref="D774:D775"/>
    <mergeCell ref="E774:E775"/>
    <mergeCell ref="F774:F775"/>
    <mergeCell ref="G774:K775"/>
    <mergeCell ref="L774:L775"/>
    <mergeCell ref="M774:M775"/>
    <mergeCell ref="N774:N775"/>
    <mergeCell ref="O774:O775"/>
    <mergeCell ref="P774:P775"/>
    <mergeCell ref="Q774:Q775"/>
    <mergeCell ref="D768:D769"/>
    <mergeCell ref="E768:E769"/>
    <mergeCell ref="F768:F769"/>
    <mergeCell ref="G768:K769"/>
    <mergeCell ref="L768:L769"/>
    <mergeCell ref="M768:M769"/>
    <mergeCell ref="N768:N769"/>
    <mergeCell ref="O768:O769"/>
    <mergeCell ref="P768:P769"/>
    <mergeCell ref="Q768:Q769"/>
    <mergeCell ref="D770:D771"/>
    <mergeCell ref="E770:E771"/>
    <mergeCell ref="F770:F771"/>
    <mergeCell ref="G770:K771"/>
    <mergeCell ref="L770:L771"/>
    <mergeCell ref="M770:M771"/>
    <mergeCell ref="N770:N771"/>
    <mergeCell ref="O770:O771"/>
    <mergeCell ref="P770:P771"/>
    <mergeCell ref="Q770:Q771"/>
    <mergeCell ref="D764:D765"/>
    <mergeCell ref="E764:E765"/>
    <mergeCell ref="F764:F765"/>
    <mergeCell ref="G764:K765"/>
    <mergeCell ref="L764:L765"/>
    <mergeCell ref="M764:M765"/>
    <mergeCell ref="N764:N765"/>
    <mergeCell ref="O764:O765"/>
    <mergeCell ref="P764:P765"/>
    <mergeCell ref="Q764:Q765"/>
    <mergeCell ref="D766:D767"/>
    <mergeCell ref="E766:E767"/>
    <mergeCell ref="F766:F767"/>
    <mergeCell ref="G766:K767"/>
    <mergeCell ref="L766:L767"/>
    <mergeCell ref="M766:M767"/>
    <mergeCell ref="N766:N767"/>
    <mergeCell ref="O766:O767"/>
    <mergeCell ref="P766:P767"/>
    <mergeCell ref="Q766:Q767"/>
    <mergeCell ref="D760:D761"/>
    <mergeCell ref="E760:E761"/>
    <mergeCell ref="F760:F761"/>
    <mergeCell ref="G760:K761"/>
    <mergeCell ref="L760:L761"/>
    <mergeCell ref="M760:M761"/>
    <mergeCell ref="N760:N761"/>
    <mergeCell ref="O760:O761"/>
    <mergeCell ref="P760:P761"/>
    <mergeCell ref="Q760:Q761"/>
    <mergeCell ref="D762:D763"/>
    <mergeCell ref="E762:E763"/>
    <mergeCell ref="F762:F763"/>
    <mergeCell ref="G762:K763"/>
    <mergeCell ref="L762:L763"/>
    <mergeCell ref="M762:M763"/>
    <mergeCell ref="N762:N763"/>
    <mergeCell ref="O762:O763"/>
    <mergeCell ref="P762:P763"/>
    <mergeCell ref="Q762:Q763"/>
    <mergeCell ref="D756:D757"/>
    <mergeCell ref="E756:E757"/>
    <mergeCell ref="F756:F757"/>
    <mergeCell ref="G756:K757"/>
    <mergeCell ref="L756:L757"/>
    <mergeCell ref="M756:M757"/>
    <mergeCell ref="N756:N757"/>
    <mergeCell ref="O756:O757"/>
    <mergeCell ref="P756:P757"/>
    <mergeCell ref="Q756:Q757"/>
    <mergeCell ref="D758:D759"/>
    <mergeCell ref="E758:E759"/>
    <mergeCell ref="F758:F759"/>
    <mergeCell ref="G758:K759"/>
    <mergeCell ref="L758:L759"/>
    <mergeCell ref="M758:M759"/>
    <mergeCell ref="N758:N759"/>
    <mergeCell ref="O758:O759"/>
    <mergeCell ref="P758:P759"/>
    <mergeCell ref="Q758:Q759"/>
    <mergeCell ref="D752:D753"/>
    <mergeCell ref="E752:E753"/>
    <mergeCell ref="F752:F753"/>
    <mergeCell ref="G752:K753"/>
    <mergeCell ref="L752:L753"/>
    <mergeCell ref="M752:M753"/>
    <mergeCell ref="N752:N753"/>
    <mergeCell ref="O752:O753"/>
    <mergeCell ref="P752:P753"/>
    <mergeCell ref="Q752:Q753"/>
    <mergeCell ref="D754:D755"/>
    <mergeCell ref="E754:E755"/>
    <mergeCell ref="F754:F755"/>
    <mergeCell ref="G754:K755"/>
    <mergeCell ref="L754:L755"/>
    <mergeCell ref="M754:M755"/>
    <mergeCell ref="N754:N755"/>
    <mergeCell ref="O754:O755"/>
    <mergeCell ref="P754:P755"/>
    <mergeCell ref="Q754:Q755"/>
    <mergeCell ref="D746:D747"/>
    <mergeCell ref="E746:E747"/>
    <mergeCell ref="G746:K746"/>
    <mergeCell ref="N746:N747"/>
    <mergeCell ref="P746:P747"/>
    <mergeCell ref="G747:K747"/>
    <mergeCell ref="D748:D749"/>
    <mergeCell ref="E748:E749"/>
    <mergeCell ref="F748:F749"/>
    <mergeCell ref="G748:K749"/>
    <mergeCell ref="L748:L749"/>
    <mergeCell ref="M748:M749"/>
    <mergeCell ref="N748:N749"/>
    <mergeCell ref="O748:O749"/>
    <mergeCell ref="P748:P749"/>
    <mergeCell ref="Q748:Q749"/>
    <mergeCell ref="D750:D751"/>
    <mergeCell ref="E750:E751"/>
    <mergeCell ref="F750:F751"/>
    <mergeCell ref="G750:K751"/>
    <mergeCell ref="L750:L751"/>
    <mergeCell ref="M750:M751"/>
    <mergeCell ref="N750:N751"/>
    <mergeCell ref="O750:O751"/>
    <mergeCell ref="P750:P751"/>
    <mergeCell ref="Q750:Q751"/>
    <mergeCell ref="E737:I737"/>
    <mergeCell ref="L739:M739"/>
    <mergeCell ref="Q739:Q742"/>
    <mergeCell ref="J740:K740"/>
    <mergeCell ref="L740:M740"/>
    <mergeCell ref="B741:D741"/>
    <mergeCell ref="J741:K741"/>
    <mergeCell ref="L741:M741"/>
    <mergeCell ref="F742:H742"/>
    <mergeCell ref="J742:K742"/>
    <mergeCell ref="L742:M742"/>
    <mergeCell ref="F743:H743"/>
    <mergeCell ref="J743:K743"/>
    <mergeCell ref="L743:M743"/>
    <mergeCell ref="C744:D744"/>
    <mergeCell ref="J744:K744"/>
    <mergeCell ref="L744:M744"/>
    <mergeCell ref="D730:D731"/>
    <mergeCell ref="E730:E731"/>
    <mergeCell ref="F730:F731"/>
    <mergeCell ref="G730:K731"/>
    <mergeCell ref="L730:L731"/>
    <mergeCell ref="M730:M731"/>
    <mergeCell ref="N730:N731"/>
    <mergeCell ref="O730:O731"/>
    <mergeCell ref="P730:P731"/>
    <mergeCell ref="Q730:Q731"/>
    <mergeCell ref="A732:B735"/>
    <mergeCell ref="H732:H733"/>
    <mergeCell ref="I732:I733"/>
    <mergeCell ref="J732:K733"/>
    <mergeCell ref="L732:L733"/>
    <mergeCell ref="M732:M733"/>
    <mergeCell ref="H734:H735"/>
    <mergeCell ref="I734:I735"/>
    <mergeCell ref="J734:K735"/>
    <mergeCell ref="L734:L735"/>
    <mergeCell ref="M734:M735"/>
    <mergeCell ref="D726:D727"/>
    <mergeCell ref="E726:E727"/>
    <mergeCell ref="F726:F727"/>
    <mergeCell ref="G726:K727"/>
    <mergeCell ref="L726:L727"/>
    <mergeCell ref="M726:M727"/>
    <mergeCell ref="N726:N727"/>
    <mergeCell ref="O726:O727"/>
    <mergeCell ref="P726:P727"/>
    <mergeCell ref="Q726:Q727"/>
    <mergeCell ref="D728:D729"/>
    <mergeCell ref="E728:E729"/>
    <mergeCell ref="F728:F729"/>
    <mergeCell ref="G728:K729"/>
    <mergeCell ref="L728:L729"/>
    <mergeCell ref="M728:M729"/>
    <mergeCell ref="N728:N729"/>
    <mergeCell ref="O728:O729"/>
    <mergeCell ref="P728:P729"/>
    <mergeCell ref="Q728:Q729"/>
    <mergeCell ref="D722:D723"/>
    <mergeCell ref="E722:E723"/>
    <mergeCell ref="F722:F723"/>
    <mergeCell ref="G722:K723"/>
    <mergeCell ref="L722:L723"/>
    <mergeCell ref="M722:M723"/>
    <mergeCell ref="N722:N723"/>
    <mergeCell ref="O722:O723"/>
    <mergeCell ref="P722:P723"/>
    <mergeCell ref="Q722:Q723"/>
    <mergeCell ref="D724:D725"/>
    <mergeCell ref="E724:E725"/>
    <mergeCell ref="F724:F725"/>
    <mergeCell ref="G724:K725"/>
    <mergeCell ref="L724:L725"/>
    <mergeCell ref="M724:M725"/>
    <mergeCell ref="N724:N725"/>
    <mergeCell ref="O724:O725"/>
    <mergeCell ref="P724:P725"/>
    <mergeCell ref="Q724:Q725"/>
    <mergeCell ref="D718:D719"/>
    <mergeCell ref="E718:E719"/>
    <mergeCell ref="F718:F719"/>
    <mergeCell ref="G718:K719"/>
    <mergeCell ref="L718:L719"/>
    <mergeCell ref="M718:M719"/>
    <mergeCell ref="N718:N719"/>
    <mergeCell ref="O718:O719"/>
    <mergeCell ref="P718:P719"/>
    <mergeCell ref="Q718:Q719"/>
    <mergeCell ref="D720:D721"/>
    <mergeCell ref="E720:E721"/>
    <mergeCell ref="F720:F721"/>
    <mergeCell ref="G720:K721"/>
    <mergeCell ref="L720:L721"/>
    <mergeCell ref="M720:M721"/>
    <mergeCell ref="N720:N721"/>
    <mergeCell ref="O720:O721"/>
    <mergeCell ref="P720:P721"/>
    <mergeCell ref="Q720:Q721"/>
    <mergeCell ref="D714:D715"/>
    <mergeCell ref="E714:E715"/>
    <mergeCell ref="F714:F715"/>
    <mergeCell ref="G714:K715"/>
    <mergeCell ref="L714:L715"/>
    <mergeCell ref="M714:M715"/>
    <mergeCell ref="N714:N715"/>
    <mergeCell ref="O714:O715"/>
    <mergeCell ref="P714:P715"/>
    <mergeCell ref="Q714:Q715"/>
    <mergeCell ref="D716:D717"/>
    <mergeCell ref="E716:E717"/>
    <mergeCell ref="F716:F717"/>
    <mergeCell ref="G716:K717"/>
    <mergeCell ref="L716:L717"/>
    <mergeCell ref="M716:M717"/>
    <mergeCell ref="N716:N717"/>
    <mergeCell ref="O716:O717"/>
    <mergeCell ref="P716:P717"/>
    <mergeCell ref="Q716:Q717"/>
    <mergeCell ref="D710:D711"/>
    <mergeCell ref="E710:E711"/>
    <mergeCell ref="F710:F711"/>
    <mergeCell ref="G710:K711"/>
    <mergeCell ref="L710:L711"/>
    <mergeCell ref="M710:M711"/>
    <mergeCell ref="N710:N711"/>
    <mergeCell ref="O710:O711"/>
    <mergeCell ref="P710:P711"/>
    <mergeCell ref="Q710:Q711"/>
    <mergeCell ref="D712:D713"/>
    <mergeCell ref="E712:E713"/>
    <mergeCell ref="F712:F713"/>
    <mergeCell ref="G712:K713"/>
    <mergeCell ref="L712:L713"/>
    <mergeCell ref="M712:M713"/>
    <mergeCell ref="N712:N713"/>
    <mergeCell ref="O712:O713"/>
    <mergeCell ref="P712:P713"/>
    <mergeCell ref="Q712:Q713"/>
    <mergeCell ref="D706:D707"/>
    <mergeCell ref="E706:E707"/>
    <mergeCell ref="F706:F707"/>
    <mergeCell ref="G706:K707"/>
    <mergeCell ref="L706:L707"/>
    <mergeCell ref="M706:M707"/>
    <mergeCell ref="N706:N707"/>
    <mergeCell ref="O706:O707"/>
    <mergeCell ref="P706:P707"/>
    <mergeCell ref="Q706:Q707"/>
    <mergeCell ref="D708:D709"/>
    <mergeCell ref="E708:E709"/>
    <mergeCell ref="F708:F709"/>
    <mergeCell ref="G708:K709"/>
    <mergeCell ref="L708:L709"/>
    <mergeCell ref="M708:M709"/>
    <mergeCell ref="N708:N709"/>
    <mergeCell ref="O708:O709"/>
    <mergeCell ref="P708:P709"/>
    <mergeCell ref="Q708:Q709"/>
    <mergeCell ref="D700:D701"/>
    <mergeCell ref="E700:E701"/>
    <mergeCell ref="G700:K700"/>
    <mergeCell ref="N700:N701"/>
    <mergeCell ref="P700:P701"/>
    <mergeCell ref="G701:K701"/>
    <mergeCell ref="D702:D703"/>
    <mergeCell ref="E702:E703"/>
    <mergeCell ref="F702:F703"/>
    <mergeCell ref="G702:K703"/>
    <mergeCell ref="L702:L703"/>
    <mergeCell ref="M702:M703"/>
    <mergeCell ref="N702:N703"/>
    <mergeCell ref="O702:O703"/>
    <mergeCell ref="P702:P703"/>
    <mergeCell ref="Q702:Q703"/>
    <mergeCell ref="D704:D705"/>
    <mergeCell ref="E704:E705"/>
    <mergeCell ref="F704:F705"/>
    <mergeCell ref="G704:K705"/>
    <mergeCell ref="L704:L705"/>
    <mergeCell ref="M704:M705"/>
    <mergeCell ref="N704:N705"/>
    <mergeCell ref="O704:O705"/>
    <mergeCell ref="P704:P705"/>
    <mergeCell ref="Q704:Q705"/>
    <mergeCell ref="E691:I691"/>
    <mergeCell ref="L693:M693"/>
    <mergeCell ref="Q693:Q696"/>
    <mergeCell ref="J694:K694"/>
    <mergeCell ref="L694:M694"/>
    <mergeCell ref="B695:D695"/>
    <mergeCell ref="J695:K695"/>
    <mergeCell ref="L695:M695"/>
    <mergeCell ref="F696:H696"/>
    <mergeCell ref="J696:K696"/>
    <mergeCell ref="L696:M696"/>
    <mergeCell ref="F697:H697"/>
    <mergeCell ref="J697:K697"/>
    <mergeCell ref="L697:M697"/>
    <mergeCell ref="C698:D698"/>
    <mergeCell ref="J698:K698"/>
    <mergeCell ref="L698:M698"/>
    <mergeCell ref="D684:D685"/>
    <mergeCell ref="E684:E685"/>
    <mergeCell ref="F684:F685"/>
    <mergeCell ref="G684:K685"/>
    <mergeCell ref="L684:L685"/>
    <mergeCell ref="M684:M685"/>
    <mergeCell ref="N684:N685"/>
    <mergeCell ref="O684:O685"/>
    <mergeCell ref="P684:P685"/>
    <mergeCell ref="Q684:Q685"/>
    <mergeCell ref="A686:B689"/>
    <mergeCell ref="H686:H687"/>
    <mergeCell ref="I686:I687"/>
    <mergeCell ref="J686:K687"/>
    <mergeCell ref="L686:L687"/>
    <mergeCell ref="M686:M687"/>
    <mergeCell ref="H688:H689"/>
    <mergeCell ref="I688:I689"/>
    <mergeCell ref="J688:K689"/>
    <mergeCell ref="L688:L689"/>
    <mergeCell ref="M688:M689"/>
    <mergeCell ref="D680:D681"/>
    <mergeCell ref="E680:E681"/>
    <mergeCell ref="F680:F681"/>
    <mergeCell ref="G680:K681"/>
    <mergeCell ref="L680:L681"/>
    <mergeCell ref="M680:M681"/>
    <mergeCell ref="N680:N681"/>
    <mergeCell ref="O680:O681"/>
    <mergeCell ref="P680:P681"/>
    <mergeCell ref="Q680:Q681"/>
    <mergeCell ref="D682:D683"/>
    <mergeCell ref="E682:E683"/>
    <mergeCell ref="F682:F683"/>
    <mergeCell ref="G682:K683"/>
    <mergeCell ref="L682:L683"/>
    <mergeCell ref="M682:M683"/>
    <mergeCell ref="N682:N683"/>
    <mergeCell ref="O682:O683"/>
    <mergeCell ref="P682:P683"/>
    <mergeCell ref="Q682:Q683"/>
    <mergeCell ref="D676:D677"/>
    <mergeCell ref="E676:E677"/>
    <mergeCell ref="F676:F677"/>
    <mergeCell ref="G676:K677"/>
    <mergeCell ref="L676:L677"/>
    <mergeCell ref="M676:M677"/>
    <mergeCell ref="N676:N677"/>
    <mergeCell ref="O676:O677"/>
    <mergeCell ref="P676:P677"/>
    <mergeCell ref="Q676:Q677"/>
    <mergeCell ref="D678:D679"/>
    <mergeCell ref="E678:E679"/>
    <mergeCell ref="F678:F679"/>
    <mergeCell ref="G678:K679"/>
    <mergeCell ref="L678:L679"/>
    <mergeCell ref="M678:M679"/>
    <mergeCell ref="N678:N679"/>
    <mergeCell ref="O678:O679"/>
    <mergeCell ref="P678:P679"/>
    <mergeCell ref="Q678:Q679"/>
    <mergeCell ref="D672:D673"/>
    <mergeCell ref="E672:E673"/>
    <mergeCell ref="F672:F673"/>
    <mergeCell ref="G672:K673"/>
    <mergeCell ref="L672:L673"/>
    <mergeCell ref="M672:M673"/>
    <mergeCell ref="N672:N673"/>
    <mergeCell ref="O672:O673"/>
    <mergeCell ref="P672:P673"/>
    <mergeCell ref="Q672:Q673"/>
    <mergeCell ref="D674:D675"/>
    <mergeCell ref="E674:E675"/>
    <mergeCell ref="F674:F675"/>
    <mergeCell ref="G674:K675"/>
    <mergeCell ref="L674:L675"/>
    <mergeCell ref="M674:M675"/>
    <mergeCell ref="N674:N675"/>
    <mergeCell ref="O674:O675"/>
    <mergeCell ref="P674:P675"/>
    <mergeCell ref="Q674:Q675"/>
    <mergeCell ref="D668:D669"/>
    <mergeCell ref="E668:E669"/>
    <mergeCell ref="F668:F669"/>
    <mergeCell ref="G668:K669"/>
    <mergeCell ref="L668:L669"/>
    <mergeCell ref="M668:M669"/>
    <mergeCell ref="N668:N669"/>
    <mergeCell ref="O668:O669"/>
    <mergeCell ref="P668:P669"/>
    <mergeCell ref="Q668:Q669"/>
    <mergeCell ref="D670:D671"/>
    <mergeCell ref="E670:E671"/>
    <mergeCell ref="F670:F671"/>
    <mergeCell ref="G670:K671"/>
    <mergeCell ref="L670:L671"/>
    <mergeCell ref="M670:M671"/>
    <mergeCell ref="N670:N671"/>
    <mergeCell ref="O670:O671"/>
    <mergeCell ref="P670:P671"/>
    <mergeCell ref="Q670:Q671"/>
    <mergeCell ref="D664:D665"/>
    <mergeCell ref="E664:E665"/>
    <mergeCell ref="F664:F665"/>
    <mergeCell ref="G664:K665"/>
    <mergeCell ref="L664:L665"/>
    <mergeCell ref="M664:M665"/>
    <mergeCell ref="N664:N665"/>
    <mergeCell ref="O664:O665"/>
    <mergeCell ref="P664:P665"/>
    <mergeCell ref="Q664:Q665"/>
    <mergeCell ref="D666:D667"/>
    <mergeCell ref="E666:E667"/>
    <mergeCell ref="F666:F667"/>
    <mergeCell ref="G666:K667"/>
    <mergeCell ref="L666:L667"/>
    <mergeCell ref="M666:M667"/>
    <mergeCell ref="N666:N667"/>
    <mergeCell ref="O666:O667"/>
    <mergeCell ref="P666:P667"/>
    <mergeCell ref="Q666:Q667"/>
    <mergeCell ref="D660:D661"/>
    <mergeCell ref="E660:E661"/>
    <mergeCell ref="F660:F661"/>
    <mergeCell ref="G660:K661"/>
    <mergeCell ref="L660:L661"/>
    <mergeCell ref="M660:M661"/>
    <mergeCell ref="N660:N661"/>
    <mergeCell ref="O660:O661"/>
    <mergeCell ref="P660:P661"/>
    <mergeCell ref="Q660:Q661"/>
    <mergeCell ref="D662:D663"/>
    <mergeCell ref="E662:E663"/>
    <mergeCell ref="F662:F663"/>
    <mergeCell ref="G662:K663"/>
    <mergeCell ref="L662:L663"/>
    <mergeCell ref="M662:M663"/>
    <mergeCell ref="N662:N663"/>
    <mergeCell ref="O662:O663"/>
    <mergeCell ref="P662:P663"/>
    <mergeCell ref="Q662:Q663"/>
    <mergeCell ref="D654:D655"/>
    <mergeCell ref="E654:E655"/>
    <mergeCell ref="G654:K654"/>
    <mergeCell ref="N654:N655"/>
    <mergeCell ref="P654:P655"/>
    <mergeCell ref="G655:K655"/>
    <mergeCell ref="D656:D657"/>
    <mergeCell ref="E656:E657"/>
    <mergeCell ref="F656:F657"/>
    <mergeCell ref="G656:K657"/>
    <mergeCell ref="L656:L657"/>
    <mergeCell ref="M656:M657"/>
    <mergeCell ref="N656:N657"/>
    <mergeCell ref="O656:O657"/>
    <mergeCell ref="P656:P657"/>
    <mergeCell ref="Q656:Q657"/>
    <mergeCell ref="D658:D659"/>
    <mergeCell ref="E658:E659"/>
    <mergeCell ref="F658:F659"/>
    <mergeCell ref="G658:K659"/>
    <mergeCell ref="L658:L659"/>
    <mergeCell ref="M658:M659"/>
    <mergeCell ref="N658:N659"/>
    <mergeCell ref="O658:O659"/>
    <mergeCell ref="P658:P659"/>
    <mergeCell ref="Q658:Q659"/>
    <mergeCell ref="E645:I645"/>
    <mergeCell ref="L647:M647"/>
    <mergeCell ref="Q647:Q650"/>
    <mergeCell ref="J648:K648"/>
    <mergeCell ref="L648:M648"/>
    <mergeCell ref="B649:D649"/>
    <mergeCell ref="J649:K649"/>
    <mergeCell ref="L649:M649"/>
    <mergeCell ref="F650:H650"/>
    <mergeCell ref="J650:K650"/>
    <mergeCell ref="L650:M650"/>
    <mergeCell ref="F651:H651"/>
    <mergeCell ref="J651:K651"/>
    <mergeCell ref="L651:M651"/>
    <mergeCell ref="C652:D652"/>
    <mergeCell ref="J652:K652"/>
    <mergeCell ref="L652:M652"/>
    <mergeCell ref="D638:D639"/>
    <mergeCell ref="E638:E639"/>
    <mergeCell ref="F638:F639"/>
    <mergeCell ref="G638:K639"/>
    <mergeCell ref="L638:L639"/>
    <mergeCell ref="M638:M639"/>
    <mergeCell ref="N638:N639"/>
    <mergeCell ref="O638:O639"/>
    <mergeCell ref="P638:P639"/>
    <mergeCell ref="Q638:Q639"/>
    <mergeCell ref="A640:B643"/>
    <mergeCell ref="H640:H641"/>
    <mergeCell ref="I640:I641"/>
    <mergeCell ref="J640:K641"/>
    <mergeCell ref="L640:L641"/>
    <mergeCell ref="M640:M641"/>
    <mergeCell ref="H642:H643"/>
    <mergeCell ref="I642:I643"/>
    <mergeCell ref="J642:K643"/>
    <mergeCell ref="L642:L643"/>
    <mergeCell ref="M642:M643"/>
    <mergeCell ref="D634:D635"/>
    <mergeCell ref="E634:E635"/>
    <mergeCell ref="F634:F635"/>
    <mergeCell ref="G634:K635"/>
    <mergeCell ref="L634:L635"/>
    <mergeCell ref="M634:M635"/>
    <mergeCell ref="N634:N635"/>
    <mergeCell ref="O634:O635"/>
    <mergeCell ref="P634:P635"/>
    <mergeCell ref="Q634:Q635"/>
    <mergeCell ref="D636:D637"/>
    <mergeCell ref="E636:E637"/>
    <mergeCell ref="F636:F637"/>
    <mergeCell ref="G636:K637"/>
    <mergeCell ref="L636:L637"/>
    <mergeCell ref="M636:M637"/>
    <mergeCell ref="N636:N637"/>
    <mergeCell ref="O636:O637"/>
    <mergeCell ref="P636:P637"/>
    <mergeCell ref="Q636:Q637"/>
    <mergeCell ref="D630:D631"/>
    <mergeCell ref="E630:E631"/>
    <mergeCell ref="F630:F631"/>
    <mergeCell ref="G630:K631"/>
    <mergeCell ref="L630:L631"/>
    <mergeCell ref="M630:M631"/>
    <mergeCell ref="N630:N631"/>
    <mergeCell ref="O630:O631"/>
    <mergeCell ref="P630:P631"/>
    <mergeCell ref="Q630:Q631"/>
    <mergeCell ref="D632:D633"/>
    <mergeCell ref="E632:E633"/>
    <mergeCell ref="F632:F633"/>
    <mergeCell ref="G632:K633"/>
    <mergeCell ref="L632:L633"/>
    <mergeCell ref="M632:M633"/>
    <mergeCell ref="N632:N633"/>
    <mergeCell ref="O632:O633"/>
    <mergeCell ref="P632:P633"/>
    <mergeCell ref="Q632:Q633"/>
    <mergeCell ref="D626:D627"/>
    <mergeCell ref="E626:E627"/>
    <mergeCell ref="F626:F627"/>
    <mergeCell ref="G626:K627"/>
    <mergeCell ref="L626:L627"/>
    <mergeCell ref="M626:M627"/>
    <mergeCell ref="N626:N627"/>
    <mergeCell ref="O626:O627"/>
    <mergeCell ref="P626:P627"/>
    <mergeCell ref="Q626:Q627"/>
    <mergeCell ref="D628:D629"/>
    <mergeCell ref="E628:E629"/>
    <mergeCell ref="F628:F629"/>
    <mergeCell ref="G628:K629"/>
    <mergeCell ref="L628:L629"/>
    <mergeCell ref="M628:M629"/>
    <mergeCell ref="N628:N629"/>
    <mergeCell ref="O628:O629"/>
    <mergeCell ref="P628:P629"/>
    <mergeCell ref="Q628:Q629"/>
    <mergeCell ref="D622:D623"/>
    <mergeCell ref="E622:E623"/>
    <mergeCell ref="F622:F623"/>
    <mergeCell ref="G622:K623"/>
    <mergeCell ref="L622:L623"/>
    <mergeCell ref="M622:M623"/>
    <mergeCell ref="N622:N623"/>
    <mergeCell ref="O622:O623"/>
    <mergeCell ref="P622:P623"/>
    <mergeCell ref="Q622:Q623"/>
    <mergeCell ref="D624:D625"/>
    <mergeCell ref="E624:E625"/>
    <mergeCell ref="F624:F625"/>
    <mergeCell ref="G624:K625"/>
    <mergeCell ref="L624:L625"/>
    <mergeCell ref="M624:M625"/>
    <mergeCell ref="N624:N625"/>
    <mergeCell ref="O624:O625"/>
    <mergeCell ref="P624:P625"/>
    <mergeCell ref="Q624:Q625"/>
    <mergeCell ref="D618:D619"/>
    <mergeCell ref="E618:E619"/>
    <mergeCell ref="F618:F619"/>
    <mergeCell ref="G618:K619"/>
    <mergeCell ref="L618:L619"/>
    <mergeCell ref="M618:M619"/>
    <mergeCell ref="N618:N619"/>
    <mergeCell ref="O618:O619"/>
    <mergeCell ref="P618:P619"/>
    <mergeCell ref="Q618:Q619"/>
    <mergeCell ref="D620:D621"/>
    <mergeCell ref="E620:E621"/>
    <mergeCell ref="F620:F621"/>
    <mergeCell ref="G620:K621"/>
    <mergeCell ref="L620:L621"/>
    <mergeCell ref="M620:M621"/>
    <mergeCell ref="N620:N621"/>
    <mergeCell ref="O620:O621"/>
    <mergeCell ref="P620:P621"/>
    <mergeCell ref="Q620:Q621"/>
    <mergeCell ref="D614:D615"/>
    <mergeCell ref="E614:E615"/>
    <mergeCell ref="F614:F615"/>
    <mergeCell ref="G614:K615"/>
    <mergeCell ref="L614:L615"/>
    <mergeCell ref="M614:M615"/>
    <mergeCell ref="N614:N615"/>
    <mergeCell ref="O614:O615"/>
    <mergeCell ref="P614:P615"/>
    <mergeCell ref="Q614:Q615"/>
    <mergeCell ref="D616:D617"/>
    <mergeCell ref="E616:E617"/>
    <mergeCell ref="F616:F617"/>
    <mergeCell ref="G616:K617"/>
    <mergeCell ref="L616:L617"/>
    <mergeCell ref="M616:M617"/>
    <mergeCell ref="N616:N617"/>
    <mergeCell ref="O616:O617"/>
    <mergeCell ref="P616:P617"/>
    <mergeCell ref="Q616:Q617"/>
    <mergeCell ref="D608:D609"/>
    <mergeCell ref="E608:E609"/>
    <mergeCell ref="G608:K608"/>
    <mergeCell ref="N608:N609"/>
    <mergeCell ref="P608:P609"/>
    <mergeCell ref="G609:K609"/>
    <mergeCell ref="D610:D611"/>
    <mergeCell ref="E610:E611"/>
    <mergeCell ref="F610:F611"/>
    <mergeCell ref="G610:K611"/>
    <mergeCell ref="L610:L611"/>
    <mergeCell ref="M610:M611"/>
    <mergeCell ref="N610:N611"/>
    <mergeCell ref="O610:O611"/>
    <mergeCell ref="P610:P611"/>
    <mergeCell ref="Q610:Q611"/>
    <mergeCell ref="D612:D613"/>
    <mergeCell ref="E612:E613"/>
    <mergeCell ref="F612:F613"/>
    <mergeCell ref="G612:K613"/>
    <mergeCell ref="L612:L613"/>
    <mergeCell ref="M612:M613"/>
    <mergeCell ref="N612:N613"/>
    <mergeCell ref="O612:O613"/>
    <mergeCell ref="P612:P613"/>
    <mergeCell ref="Q612:Q613"/>
    <mergeCell ref="E599:I599"/>
    <mergeCell ref="L601:M601"/>
    <mergeCell ref="Q601:Q604"/>
    <mergeCell ref="J602:K602"/>
    <mergeCell ref="L602:M602"/>
    <mergeCell ref="B603:D603"/>
    <mergeCell ref="J603:K603"/>
    <mergeCell ref="L603:M603"/>
    <mergeCell ref="F604:H604"/>
    <mergeCell ref="J604:K604"/>
    <mergeCell ref="L604:M604"/>
    <mergeCell ref="F605:H605"/>
    <mergeCell ref="J605:K605"/>
    <mergeCell ref="L605:M605"/>
    <mergeCell ref="C606:D606"/>
    <mergeCell ref="J606:K606"/>
    <mergeCell ref="L606:M606"/>
    <mergeCell ref="D592:D593"/>
    <mergeCell ref="E592:E593"/>
    <mergeCell ref="F592:F593"/>
    <mergeCell ref="G592:K593"/>
    <mergeCell ref="L592:L593"/>
    <mergeCell ref="M592:M593"/>
    <mergeCell ref="N592:N593"/>
    <mergeCell ref="O592:O593"/>
    <mergeCell ref="P592:P593"/>
    <mergeCell ref="Q592:Q593"/>
    <mergeCell ref="A594:B597"/>
    <mergeCell ref="H594:H595"/>
    <mergeCell ref="I594:I595"/>
    <mergeCell ref="J594:K595"/>
    <mergeCell ref="L594:L595"/>
    <mergeCell ref="M594:M595"/>
    <mergeCell ref="H596:H597"/>
    <mergeCell ref="I596:I597"/>
    <mergeCell ref="J596:K597"/>
    <mergeCell ref="L596:L597"/>
    <mergeCell ref="M596:M597"/>
    <mergeCell ref="D588:D589"/>
    <mergeCell ref="E588:E589"/>
    <mergeCell ref="F588:F589"/>
    <mergeCell ref="G588:K589"/>
    <mergeCell ref="L588:L589"/>
    <mergeCell ref="M588:M589"/>
    <mergeCell ref="N588:N589"/>
    <mergeCell ref="O588:O589"/>
    <mergeCell ref="P588:P589"/>
    <mergeCell ref="Q588:Q589"/>
    <mergeCell ref="D590:D591"/>
    <mergeCell ref="E590:E591"/>
    <mergeCell ref="F590:F591"/>
    <mergeCell ref="G590:K591"/>
    <mergeCell ref="L590:L591"/>
    <mergeCell ref="M590:M591"/>
    <mergeCell ref="N590:N591"/>
    <mergeCell ref="O590:O591"/>
    <mergeCell ref="P590:P591"/>
    <mergeCell ref="Q590:Q591"/>
    <mergeCell ref="D584:D585"/>
    <mergeCell ref="E584:E585"/>
    <mergeCell ref="F584:F585"/>
    <mergeCell ref="G584:K585"/>
    <mergeCell ref="L584:L585"/>
    <mergeCell ref="M584:M585"/>
    <mergeCell ref="N584:N585"/>
    <mergeCell ref="O584:O585"/>
    <mergeCell ref="P584:P585"/>
    <mergeCell ref="Q584:Q585"/>
    <mergeCell ref="D586:D587"/>
    <mergeCell ref="E586:E587"/>
    <mergeCell ref="F586:F587"/>
    <mergeCell ref="G586:K587"/>
    <mergeCell ref="L586:L587"/>
    <mergeCell ref="M586:M587"/>
    <mergeCell ref="N586:N587"/>
    <mergeCell ref="O586:O587"/>
    <mergeCell ref="P586:P587"/>
    <mergeCell ref="Q586:Q587"/>
    <mergeCell ref="D580:D581"/>
    <mergeCell ref="E580:E581"/>
    <mergeCell ref="F580:F581"/>
    <mergeCell ref="G580:K581"/>
    <mergeCell ref="L580:L581"/>
    <mergeCell ref="M580:M581"/>
    <mergeCell ref="N580:N581"/>
    <mergeCell ref="O580:O581"/>
    <mergeCell ref="P580:P581"/>
    <mergeCell ref="Q580:Q581"/>
    <mergeCell ref="D582:D583"/>
    <mergeCell ref="E582:E583"/>
    <mergeCell ref="F582:F583"/>
    <mergeCell ref="G582:K583"/>
    <mergeCell ref="L582:L583"/>
    <mergeCell ref="M582:M583"/>
    <mergeCell ref="N582:N583"/>
    <mergeCell ref="O582:O583"/>
    <mergeCell ref="P582:P583"/>
    <mergeCell ref="Q582:Q583"/>
    <mergeCell ref="D576:D577"/>
    <mergeCell ref="E576:E577"/>
    <mergeCell ref="F576:F577"/>
    <mergeCell ref="G576:K577"/>
    <mergeCell ref="L576:L577"/>
    <mergeCell ref="M576:M577"/>
    <mergeCell ref="N576:N577"/>
    <mergeCell ref="O576:O577"/>
    <mergeCell ref="P576:P577"/>
    <mergeCell ref="Q576:Q577"/>
    <mergeCell ref="D578:D579"/>
    <mergeCell ref="E578:E579"/>
    <mergeCell ref="F578:F579"/>
    <mergeCell ref="G578:K579"/>
    <mergeCell ref="L578:L579"/>
    <mergeCell ref="M578:M579"/>
    <mergeCell ref="N578:N579"/>
    <mergeCell ref="O578:O579"/>
    <mergeCell ref="P578:P579"/>
    <mergeCell ref="Q578:Q579"/>
    <mergeCell ref="D572:D573"/>
    <mergeCell ref="E572:E573"/>
    <mergeCell ref="F572:F573"/>
    <mergeCell ref="G572:K573"/>
    <mergeCell ref="L572:L573"/>
    <mergeCell ref="M572:M573"/>
    <mergeCell ref="N572:N573"/>
    <mergeCell ref="O572:O573"/>
    <mergeCell ref="P572:P573"/>
    <mergeCell ref="Q572:Q573"/>
    <mergeCell ref="D574:D575"/>
    <mergeCell ref="E574:E575"/>
    <mergeCell ref="F574:F575"/>
    <mergeCell ref="G574:K575"/>
    <mergeCell ref="L574:L575"/>
    <mergeCell ref="M574:M575"/>
    <mergeCell ref="N574:N575"/>
    <mergeCell ref="O574:O575"/>
    <mergeCell ref="P574:P575"/>
    <mergeCell ref="Q574:Q575"/>
    <mergeCell ref="D568:D569"/>
    <mergeCell ref="E568:E569"/>
    <mergeCell ref="F568:F569"/>
    <mergeCell ref="G568:K569"/>
    <mergeCell ref="L568:L569"/>
    <mergeCell ref="M568:M569"/>
    <mergeCell ref="N568:N569"/>
    <mergeCell ref="O568:O569"/>
    <mergeCell ref="P568:P569"/>
    <mergeCell ref="Q568:Q569"/>
    <mergeCell ref="D570:D571"/>
    <mergeCell ref="E570:E571"/>
    <mergeCell ref="F570:F571"/>
    <mergeCell ref="G570:K571"/>
    <mergeCell ref="L570:L571"/>
    <mergeCell ref="M570:M571"/>
    <mergeCell ref="N570:N571"/>
    <mergeCell ref="O570:O571"/>
    <mergeCell ref="P570:P571"/>
    <mergeCell ref="Q570:Q571"/>
    <mergeCell ref="D562:D563"/>
    <mergeCell ref="E562:E563"/>
    <mergeCell ref="G562:K562"/>
    <mergeCell ref="N562:N563"/>
    <mergeCell ref="P562:P563"/>
    <mergeCell ref="G563:K563"/>
    <mergeCell ref="D564:D565"/>
    <mergeCell ref="E564:E565"/>
    <mergeCell ref="F564:F565"/>
    <mergeCell ref="G564:K565"/>
    <mergeCell ref="L564:L565"/>
    <mergeCell ref="M564:M565"/>
    <mergeCell ref="N564:N565"/>
    <mergeCell ref="O564:O565"/>
    <mergeCell ref="P564:P565"/>
    <mergeCell ref="Q564:Q565"/>
    <mergeCell ref="D566:D567"/>
    <mergeCell ref="E566:E567"/>
    <mergeCell ref="F566:F567"/>
    <mergeCell ref="G566:K567"/>
    <mergeCell ref="L566:L567"/>
    <mergeCell ref="M566:M567"/>
    <mergeCell ref="N566:N567"/>
    <mergeCell ref="O566:O567"/>
    <mergeCell ref="P566:P567"/>
    <mergeCell ref="Q566:Q567"/>
    <mergeCell ref="E553:I553"/>
    <mergeCell ref="L555:M555"/>
    <mergeCell ref="Q555:Q558"/>
    <mergeCell ref="J556:K556"/>
    <mergeCell ref="L556:M556"/>
    <mergeCell ref="B557:D557"/>
    <mergeCell ref="J557:K557"/>
    <mergeCell ref="L557:M557"/>
    <mergeCell ref="F558:H558"/>
    <mergeCell ref="J558:K558"/>
    <mergeCell ref="L558:M558"/>
    <mergeCell ref="F559:H559"/>
    <mergeCell ref="J559:K559"/>
    <mergeCell ref="L559:M559"/>
    <mergeCell ref="C560:D560"/>
    <mergeCell ref="J560:K560"/>
    <mergeCell ref="L560:M560"/>
    <mergeCell ref="D546:D547"/>
    <mergeCell ref="E546:E547"/>
    <mergeCell ref="F546:F547"/>
    <mergeCell ref="G546:K547"/>
    <mergeCell ref="L546:L547"/>
    <mergeCell ref="M546:M547"/>
    <mergeCell ref="N546:N547"/>
    <mergeCell ref="O546:O547"/>
    <mergeCell ref="P546:P547"/>
    <mergeCell ref="Q546:Q547"/>
    <mergeCell ref="A548:B551"/>
    <mergeCell ref="H548:H549"/>
    <mergeCell ref="I548:I549"/>
    <mergeCell ref="J548:K549"/>
    <mergeCell ref="L548:L549"/>
    <mergeCell ref="M548:M549"/>
    <mergeCell ref="H550:H551"/>
    <mergeCell ref="I550:I551"/>
    <mergeCell ref="J550:K551"/>
    <mergeCell ref="L550:L551"/>
    <mergeCell ref="M550:M551"/>
    <mergeCell ref="D542:D543"/>
    <mergeCell ref="E542:E543"/>
    <mergeCell ref="F542:F543"/>
    <mergeCell ref="G542:K543"/>
    <mergeCell ref="L542:L543"/>
    <mergeCell ref="M542:M543"/>
    <mergeCell ref="N542:N543"/>
    <mergeCell ref="O542:O543"/>
    <mergeCell ref="P542:P543"/>
    <mergeCell ref="Q542:Q543"/>
    <mergeCell ref="D544:D545"/>
    <mergeCell ref="E544:E545"/>
    <mergeCell ref="F544:F545"/>
    <mergeCell ref="G544:K545"/>
    <mergeCell ref="L544:L545"/>
    <mergeCell ref="M544:M545"/>
    <mergeCell ref="N544:N545"/>
    <mergeCell ref="O544:O545"/>
    <mergeCell ref="P544:P545"/>
    <mergeCell ref="Q544:Q545"/>
    <mergeCell ref="D538:D539"/>
    <mergeCell ref="E538:E539"/>
    <mergeCell ref="F538:F539"/>
    <mergeCell ref="G538:K539"/>
    <mergeCell ref="L538:L539"/>
    <mergeCell ref="M538:M539"/>
    <mergeCell ref="N538:N539"/>
    <mergeCell ref="O538:O539"/>
    <mergeCell ref="P538:P539"/>
    <mergeCell ref="Q538:Q539"/>
    <mergeCell ref="D540:D541"/>
    <mergeCell ref="E540:E541"/>
    <mergeCell ref="F540:F541"/>
    <mergeCell ref="G540:K541"/>
    <mergeCell ref="L540:L541"/>
    <mergeCell ref="M540:M541"/>
    <mergeCell ref="N540:N541"/>
    <mergeCell ref="O540:O541"/>
    <mergeCell ref="P540:P541"/>
    <mergeCell ref="Q540:Q541"/>
    <mergeCell ref="D534:D535"/>
    <mergeCell ref="E534:E535"/>
    <mergeCell ref="F534:F535"/>
    <mergeCell ref="G534:K535"/>
    <mergeCell ref="L534:L535"/>
    <mergeCell ref="M534:M535"/>
    <mergeCell ref="N534:N535"/>
    <mergeCell ref="O534:O535"/>
    <mergeCell ref="P534:P535"/>
    <mergeCell ref="Q534:Q535"/>
    <mergeCell ref="D536:D537"/>
    <mergeCell ref="E536:E537"/>
    <mergeCell ref="F536:F537"/>
    <mergeCell ref="G536:K537"/>
    <mergeCell ref="L536:L537"/>
    <mergeCell ref="M536:M537"/>
    <mergeCell ref="N536:N537"/>
    <mergeCell ref="O536:O537"/>
    <mergeCell ref="P536:P537"/>
    <mergeCell ref="Q536:Q537"/>
    <mergeCell ref="D530:D531"/>
    <mergeCell ref="E530:E531"/>
    <mergeCell ref="F530:F531"/>
    <mergeCell ref="G530:K531"/>
    <mergeCell ref="L530:L531"/>
    <mergeCell ref="M530:M531"/>
    <mergeCell ref="N530:N531"/>
    <mergeCell ref="O530:O531"/>
    <mergeCell ref="P530:P531"/>
    <mergeCell ref="Q530:Q531"/>
    <mergeCell ref="D532:D533"/>
    <mergeCell ref="E532:E533"/>
    <mergeCell ref="F532:F533"/>
    <mergeCell ref="G532:K533"/>
    <mergeCell ref="L532:L533"/>
    <mergeCell ref="M532:M533"/>
    <mergeCell ref="N532:N533"/>
    <mergeCell ref="O532:O533"/>
    <mergeCell ref="P532:P533"/>
    <mergeCell ref="Q532:Q533"/>
    <mergeCell ref="D526:D527"/>
    <mergeCell ref="E526:E527"/>
    <mergeCell ref="F526:F527"/>
    <mergeCell ref="G526:K527"/>
    <mergeCell ref="L526:L527"/>
    <mergeCell ref="M526:M527"/>
    <mergeCell ref="N526:N527"/>
    <mergeCell ref="O526:O527"/>
    <mergeCell ref="P526:P527"/>
    <mergeCell ref="Q526:Q527"/>
    <mergeCell ref="D528:D529"/>
    <mergeCell ref="E528:E529"/>
    <mergeCell ref="F528:F529"/>
    <mergeCell ref="G528:K529"/>
    <mergeCell ref="L528:L529"/>
    <mergeCell ref="M528:M529"/>
    <mergeCell ref="N528:N529"/>
    <mergeCell ref="O528:O529"/>
    <mergeCell ref="P528:P529"/>
    <mergeCell ref="Q528:Q529"/>
    <mergeCell ref="D522:D523"/>
    <mergeCell ref="E522:E523"/>
    <mergeCell ref="F522:F523"/>
    <mergeCell ref="G522:K523"/>
    <mergeCell ref="L522:L523"/>
    <mergeCell ref="M522:M523"/>
    <mergeCell ref="N522:N523"/>
    <mergeCell ref="O522:O523"/>
    <mergeCell ref="P522:P523"/>
    <mergeCell ref="Q522:Q523"/>
    <mergeCell ref="D524:D525"/>
    <mergeCell ref="E524:E525"/>
    <mergeCell ref="F524:F525"/>
    <mergeCell ref="G524:K525"/>
    <mergeCell ref="L524:L525"/>
    <mergeCell ref="M524:M525"/>
    <mergeCell ref="N524:N525"/>
    <mergeCell ref="O524:O525"/>
    <mergeCell ref="P524:P525"/>
    <mergeCell ref="Q524:Q525"/>
    <mergeCell ref="D516:D517"/>
    <mergeCell ref="E516:E517"/>
    <mergeCell ref="G516:K516"/>
    <mergeCell ref="N516:N517"/>
    <mergeCell ref="P516:P517"/>
    <mergeCell ref="G517:K517"/>
    <mergeCell ref="D518:D519"/>
    <mergeCell ref="E518:E519"/>
    <mergeCell ref="F518:F519"/>
    <mergeCell ref="G518:K519"/>
    <mergeCell ref="L518:L519"/>
    <mergeCell ref="M518:M519"/>
    <mergeCell ref="N518:N519"/>
    <mergeCell ref="O518:O519"/>
    <mergeCell ref="P518:P519"/>
    <mergeCell ref="Q518:Q519"/>
    <mergeCell ref="D520:D521"/>
    <mergeCell ref="E520:E521"/>
    <mergeCell ref="F520:F521"/>
    <mergeCell ref="G520:K521"/>
    <mergeCell ref="L520:L521"/>
    <mergeCell ref="M520:M521"/>
    <mergeCell ref="N520:N521"/>
    <mergeCell ref="O520:O521"/>
    <mergeCell ref="P520:P521"/>
    <mergeCell ref="Q520:Q521"/>
    <mergeCell ref="E507:I507"/>
    <mergeCell ref="L509:M509"/>
    <mergeCell ref="Q509:Q512"/>
    <mergeCell ref="J510:K510"/>
    <mergeCell ref="L510:M510"/>
    <mergeCell ref="B511:D511"/>
    <mergeCell ref="J511:K511"/>
    <mergeCell ref="L511:M511"/>
    <mergeCell ref="F512:H512"/>
    <mergeCell ref="J512:K512"/>
    <mergeCell ref="L512:M512"/>
    <mergeCell ref="F513:H513"/>
    <mergeCell ref="J513:K513"/>
    <mergeCell ref="L513:M513"/>
    <mergeCell ref="C514:D514"/>
    <mergeCell ref="J514:K514"/>
    <mergeCell ref="L514:M514"/>
    <mergeCell ref="D500:D501"/>
    <mergeCell ref="E500:E501"/>
    <mergeCell ref="F500:F501"/>
    <mergeCell ref="G500:K501"/>
    <mergeCell ref="L500:L501"/>
    <mergeCell ref="M500:M501"/>
    <mergeCell ref="N500:N501"/>
    <mergeCell ref="O500:O501"/>
    <mergeCell ref="P500:P501"/>
    <mergeCell ref="Q500:Q501"/>
    <mergeCell ref="A502:B505"/>
    <mergeCell ref="H502:H503"/>
    <mergeCell ref="I502:I503"/>
    <mergeCell ref="J502:K503"/>
    <mergeCell ref="L502:L503"/>
    <mergeCell ref="M502:M503"/>
    <mergeCell ref="H504:H505"/>
    <mergeCell ref="I504:I505"/>
    <mergeCell ref="J504:K505"/>
    <mergeCell ref="L504:L505"/>
    <mergeCell ref="M504:M505"/>
    <mergeCell ref="D496:D497"/>
    <mergeCell ref="E496:E497"/>
    <mergeCell ref="F496:F497"/>
    <mergeCell ref="G496:K497"/>
    <mergeCell ref="L496:L497"/>
    <mergeCell ref="M496:M497"/>
    <mergeCell ref="N496:N497"/>
    <mergeCell ref="O496:O497"/>
    <mergeCell ref="P496:P497"/>
    <mergeCell ref="Q496:Q497"/>
    <mergeCell ref="D498:D499"/>
    <mergeCell ref="E498:E499"/>
    <mergeCell ref="F498:F499"/>
    <mergeCell ref="G498:K499"/>
    <mergeCell ref="L498:L499"/>
    <mergeCell ref="M498:M499"/>
    <mergeCell ref="N498:N499"/>
    <mergeCell ref="O498:O499"/>
    <mergeCell ref="P498:P499"/>
    <mergeCell ref="Q498:Q499"/>
    <mergeCell ref="D492:D493"/>
    <mergeCell ref="E492:E493"/>
    <mergeCell ref="F492:F493"/>
    <mergeCell ref="G492:K493"/>
    <mergeCell ref="L492:L493"/>
    <mergeCell ref="M492:M493"/>
    <mergeCell ref="N492:N493"/>
    <mergeCell ref="O492:O493"/>
    <mergeCell ref="P492:P493"/>
    <mergeCell ref="Q492:Q493"/>
    <mergeCell ref="D494:D495"/>
    <mergeCell ref="E494:E495"/>
    <mergeCell ref="F494:F495"/>
    <mergeCell ref="G494:K495"/>
    <mergeCell ref="L494:L495"/>
    <mergeCell ref="M494:M495"/>
    <mergeCell ref="N494:N495"/>
    <mergeCell ref="O494:O495"/>
    <mergeCell ref="P494:P495"/>
    <mergeCell ref="Q494:Q495"/>
    <mergeCell ref="D488:D489"/>
    <mergeCell ref="E488:E489"/>
    <mergeCell ref="F488:F489"/>
    <mergeCell ref="G488:K489"/>
    <mergeCell ref="L488:L489"/>
    <mergeCell ref="M488:M489"/>
    <mergeCell ref="N488:N489"/>
    <mergeCell ref="O488:O489"/>
    <mergeCell ref="P488:P489"/>
    <mergeCell ref="Q488:Q489"/>
    <mergeCell ref="D490:D491"/>
    <mergeCell ref="E490:E491"/>
    <mergeCell ref="F490:F491"/>
    <mergeCell ref="G490:K491"/>
    <mergeCell ref="L490:L491"/>
    <mergeCell ref="M490:M491"/>
    <mergeCell ref="N490:N491"/>
    <mergeCell ref="O490:O491"/>
    <mergeCell ref="P490:P491"/>
    <mergeCell ref="Q490:Q491"/>
    <mergeCell ref="D484:D485"/>
    <mergeCell ref="E484:E485"/>
    <mergeCell ref="F484:F485"/>
    <mergeCell ref="G484:K485"/>
    <mergeCell ref="L484:L485"/>
    <mergeCell ref="M484:M485"/>
    <mergeCell ref="N484:N485"/>
    <mergeCell ref="O484:O485"/>
    <mergeCell ref="P484:P485"/>
    <mergeCell ref="Q484:Q485"/>
    <mergeCell ref="D486:D487"/>
    <mergeCell ref="E486:E487"/>
    <mergeCell ref="F486:F487"/>
    <mergeCell ref="G486:K487"/>
    <mergeCell ref="L486:L487"/>
    <mergeCell ref="M486:M487"/>
    <mergeCell ref="N486:N487"/>
    <mergeCell ref="O486:O487"/>
    <mergeCell ref="P486:P487"/>
    <mergeCell ref="Q486:Q487"/>
    <mergeCell ref="D480:D481"/>
    <mergeCell ref="E480:E481"/>
    <mergeCell ref="F480:F481"/>
    <mergeCell ref="G480:K481"/>
    <mergeCell ref="L480:L481"/>
    <mergeCell ref="M480:M481"/>
    <mergeCell ref="N480:N481"/>
    <mergeCell ref="O480:O481"/>
    <mergeCell ref="P480:P481"/>
    <mergeCell ref="Q480:Q481"/>
    <mergeCell ref="D482:D483"/>
    <mergeCell ref="E482:E483"/>
    <mergeCell ref="F482:F483"/>
    <mergeCell ref="G482:K483"/>
    <mergeCell ref="L482:L483"/>
    <mergeCell ref="M482:M483"/>
    <mergeCell ref="N482:N483"/>
    <mergeCell ref="O482:O483"/>
    <mergeCell ref="P482:P483"/>
    <mergeCell ref="Q482:Q483"/>
    <mergeCell ref="D476:D477"/>
    <mergeCell ref="E476:E477"/>
    <mergeCell ref="F476:F477"/>
    <mergeCell ref="G476:K477"/>
    <mergeCell ref="L476:L477"/>
    <mergeCell ref="M476:M477"/>
    <mergeCell ref="N476:N477"/>
    <mergeCell ref="O476:O477"/>
    <mergeCell ref="P476:P477"/>
    <mergeCell ref="Q476:Q477"/>
    <mergeCell ref="D478:D479"/>
    <mergeCell ref="E478:E479"/>
    <mergeCell ref="F478:F479"/>
    <mergeCell ref="G478:K479"/>
    <mergeCell ref="L478:L479"/>
    <mergeCell ref="M478:M479"/>
    <mergeCell ref="N478:N479"/>
    <mergeCell ref="O478:O479"/>
    <mergeCell ref="P478:P479"/>
    <mergeCell ref="Q478:Q479"/>
    <mergeCell ref="D470:D471"/>
    <mergeCell ref="E470:E471"/>
    <mergeCell ref="G470:K470"/>
    <mergeCell ref="N470:N471"/>
    <mergeCell ref="P470:P471"/>
    <mergeCell ref="G471:K471"/>
    <mergeCell ref="D472:D473"/>
    <mergeCell ref="E472:E473"/>
    <mergeCell ref="F472:F473"/>
    <mergeCell ref="G472:K473"/>
    <mergeCell ref="L472:L473"/>
    <mergeCell ref="M472:M473"/>
    <mergeCell ref="N472:N473"/>
    <mergeCell ref="O472:O473"/>
    <mergeCell ref="P472:P473"/>
    <mergeCell ref="Q472:Q473"/>
    <mergeCell ref="D474:D475"/>
    <mergeCell ref="E474:E475"/>
    <mergeCell ref="F474:F475"/>
    <mergeCell ref="G474:K475"/>
    <mergeCell ref="L474:L475"/>
    <mergeCell ref="M474:M475"/>
    <mergeCell ref="N474:N475"/>
    <mergeCell ref="O474:O475"/>
    <mergeCell ref="P474:P475"/>
    <mergeCell ref="Q474:Q475"/>
    <mergeCell ref="E461:I461"/>
    <mergeCell ref="L463:M463"/>
    <mergeCell ref="Q463:Q466"/>
    <mergeCell ref="J464:K464"/>
    <mergeCell ref="L464:M464"/>
    <mergeCell ref="B465:D465"/>
    <mergeCell ref="J465:K465"/>
    <mergeCell ref="L465:M465"/>
    <mergeCell ref="F466:H466"/>
    <mergeCell ref="J466:K466"/>
    <mergeCell ref="L466:M466"/>
    <mergeCell ref="F467:H467"/>
    <mergeCell ref="J467:K467"/>
    <mergeCell ref="L467:M467"/>
    <mergeCell ref="C468:D468"/>
    <mergeCell ref="J468:K468"/>
    <mergeCell ref="L468:M468"/>
    <mergeCell ref="D454:D455"/>
    <mergeCell ref="E454:E455"/>
    <mergeCell ref="F454:F455"/>
    <mergeCell ref="G454:K455"/>
    <mergeCell ref="L454:L455"/>
    <mergeCell ref="M454:M455"/>
    <mergeCell ref="N454:N455"/>
    <mergeCell ref="O454:O455"/>
    <mergeCell ref="P454:P455"/>
    <mergeCell ref="Q454:Q455"/>
    <mergeCell ref="A456:B459"/>
    <mergeCell ref="H456:H457"/>
    <mergeCell ref="I456:I457"/>
    <mergeCell ref="J456:K457"/>
    <mergeCell ref="L456:L457"/>
    <mergeCell ref="M456:M457"/>
    <mergeCell ref="H458:H459"/>
    <mergeCell ref="I458:I459"/>
    <mergeCell ref="J458:K459"/>
    <mergeCell ref="L458:L459"/>
    <mergeCell ref="M458:M459"/>
    <mergeCell ref="D450:D451"/>
    <mergeCell ref="E450:E451"/>
    <mergeCell ref="F450:F451"/>
    <mergeCell ref="G450:K451"/>
    <mergeCell ref="L450:L451"/>
    <mergeCell ref="M450:M451"/>
    <mergeCell ref="N450:N451"/>
    <mergeCell ref="O450:O451"/>
    <mergeCell ref="P450:P451"/>
    <mergeCell ref="Q450:Q451"/>
    <mergeCell ref="D452:D453"/>
    <mergeCell ref="E452:E453"/>
    <mergeCell ref="F452:F453"/>
    <mergeCell ref="G452:K453"/>
    <mergeCell ref="L452:L453"/>
    <mergeCell ref="M452:M453"/>
    <mergeCell ref="N452:N453"/>
    <mergeCell ref="O452:O453"/>
    <mergeCell ref="P452:P453"/>
    <mergeCell ref="Q452:Q453"/>
    <mergeCell ref="D446:D447"/>
    <mergeCell ref="E446:E447"/>
    <mergeCell ref="F446:F447"/>
    <mergeCell ref="G446:K447"/>
    <mergeCell ref="L446:L447"/>
    <mergeCell ref="M446:M447"/>
    <mergeCell ref="N446:N447"/>
    <mergeCell ref="O446:O447"/>
    <mergeCell ref="P446:P447"/>
    <mergeCell ref="Q446:Q447"/>
    <mergeCell ref="D448:D449"/>
    <mergeCell ref="E448:E449"/>
    <mergeCell ref="F448:F449"/>
    <mergeCell ref="G448:K449"/>
    <mergeCell ref="L448:L449"/>
    <mergeCell ref="M448:M449"/>
    <mergeCell ref="N448:N449"/>
    <mergeCell ref="O448:O449"/>
    <mergeCell ref="P448:P449"/>
    <mergeCell ref="Q448:Q449"/>
    <mergeCell ref="D442:D443"/>
    <mergeCell ref="E442:E443"/>
    <mergeCell ref="F442:F443"/>
    <mergeCell ref="G442:K443"/>
    <mergeCell ref="L442:L443"/>
    <mergeCell ref="M442:M443"/>
    <mergeCell ref="N442:N443"/>
    <mergeCell ref="O442:O443"/>
    <mergeCell ref="P442:P443"/>
    <mergeCell ref="Q442:Q443"/>
    <mergeCell ref="D444:D445"/>
    <mergeCell ref="E444:E445"/>
    <mergeCell ref="F444:F445"/>
    <mergeCell ref="G444:K445"/>
    <mergeCell ref="L444:L445"/>
    <mergeCell ref="M444:M445"/>
    <mergeCell ref="N444:N445"/>
    <mergeCell ref="O444:O445"/>
    <mergeCell ref="P444:P445"/>
    <mergeCell ref="Q444:Q445"/>
    <mergeCell ref="D438:D439"/>
    <mergeCell ref="E438:E439"/>
    <mergeCell ref="F438:F439"/>
    <mergeCell ref="G438:K439"/>
    <mergeCell ref="L438:L439"/>
    <mergeCell ref="M438:M439"/>
    <mergeCell ref="N438:N439"/>
    <mergeCell ref="O438:O439"/>
    <mergeCell ref="P438:P439"/>
    <mergeCell ref="Q438:Q439"/>
    <mergeCell ref="D440:D441"/>
    <mergeCell ref="E440:E441"/>
    <mergeCell ref="F440:F441"/>
    <mergeCell ref="G440:K441"/>
    <mergeCell ref="L440:L441"/>
    <mergeCell ref="M440:M441"/>
    <mergeCell ref="N440:N441"/>
    <mergeCell ref="O440:O441"/>
    <mergeCell ref="P440:P441"/>
    <mergeCell ref="Q440:Q441"/>
    <mergeCell ref="D434:D435"/>
    <mergeCell ref="E434:E435"/>
    <mergeCell ref="F434:F435"/>
    <mergeCell ref="G434:K435"/>
    <mergeCell ref="L434:L435"/>
    <mergeCell ref="M434:M435"/>
    <mergeCell ref="N434:N435"/>
    <mergeCell ref="O434:O435"/>
    <mergeCell ref="P434:P435"/>
    <mergeCell ref="Q434:Q435"/>
    <mergeCell ref="D436:D437"/>
    <mergeCell ref="E436:E437"/>
    <mergeCell ref="F436:F437"/>
    <mergeCell ref="G436:K437"/>
    <mergeCell ref="L436:L437"/>
    <mergeCell ref="M436:M437"/>
    <mergeCell ref="N436:N437"/>
    <mergeCell ref="O436:O437"/>
    <mergeCell ref="P436:P437"/>
    <mergeCell ref="Q436:Q437"/>
    <mergeCell ref="D430:D431"/>
    <mergeCell ref="E430:E431"/>
    <mergeCell ref="F430:F431"/>
    <mergeCell ref="G430:K431"/>
    <mergeCell ref="L430:L431"/>
    <mergeCell ref="M430:M431"/>
    <mergeCell ref="N430:N431"/>
    <mergeCell ref="O430:O431"/>
    <mergeCell ref="P430:P431"/>
    <mergeCell ref="Q430:Q431"/>
    <mergeCell ref="D432:D433"/>
    <mergeCell ref="E432:E433"/>
    <mergeCell ref="F432:F433"/>
    <mergeCell ref="G432:K433"/>
    <mergeCell ref="L432:L433"/>
    <mergeCell ref="M432:M433"/>
    <mergeCell ref="N432:N433"/>
    <mergeCell ref="O432:O433"/>
    <mergeCell ref="P432:P433"/>
    <mergeCell ref="Q432:Q433"/>
    <mergeCell ref="D424:D425"/>
    <mergeCell ref="E424:E425"/>
    <mergeCell ref="G424:K424"/>
    <mergeCell ref="N424:N425"/>
    <mergeCell ref="P424:P425"/>
    <mergeCell ref="G425:K425"/>
    <mergeCell ref="D426:D427"/>
    <mergeCell ref="E426:E427"/>
    <mergeCell ref="F426:F427"/>
    <mergeCell ref="G426:K427"/>
    <mergeCell ref="L426:L427"/>
    <mergeCell ref="M426:M427"/>
    <mergeCell ref="N426:N427"/>
    <mergeCell ref="O426:O427"/>
    <mergeCell ref="P426:P427"/>
    <mergeCell ref="Q426:Q427"/>
    <mergeCell ref="D428:D429"/>
    <mergeCell ref="E428:E429"/>
    <mergeCell ref="F428:F429"/>
    <mergeCell ref="G428:K429"/>
    <mergeCell ref="L428:L429"/>
    <mergeCell ref="M428:M429"/>
    <mergeCell ref="N428:N429"/>
    <mergeCell ref="O428:O429"/>
    <mergeCell ref="P428:P429"/>
    <mergeCell ref="Q428:Q429"/>
    <mergeCell ref="E415:I415"/>
    <mergeCell ref="L417:M417"/>
    <mergeCell ref="Q417:Q420"/>
    <mergeCell ref="J418:K418"/>
    <mergeCell ref="L418:M418"/>
    <mergeCell ref="B419:D419"/>
    <mergeCell ref="J419:K419"/>
    <mergeCell ref="L419:M419"/>
    <mergeCell ref="F420:H420"/>
    <mergeCell ref="J420:K420"/>
    <mergeCell ref="L420:M420"/>
    <mergeCell ref="F421:H421"/>
    <mergeCell ref="J421:K421"/>
    <mergeCell ref="L421:M421"/>
    <mergeCell ref="C422:D422"/>
    <mergeCell ref="J422:K422"/>
    <mergeCell ref="L422:M422"/>
    <mergeCell ref="D408:D409"/>
    <mergeCell ref="E408:E409"/>
    <mergeCell ref="F408:F409"/>
    <mergeCell ref="G408:K409"/>
    <mergeCell ref="L408:L409"/>
    <mergeCell ref="M408:M409"/>
    <mergeCell ref="N408:N409"/>
    <mergeCell ref="O408:O409"/>
    <mergeCell ref="P408:P409"/>
    <mergeCell ref="Q408:Q409"/>
    <mergeCell ref="A410:B413"/>
    <mergeCell ref="H410:H411"/>
    <mergeCell ref="I410:I411"/>
    <mergeCell ref="J410:K411"/>
    <mergeCell ref="L410:L411"/>
    <mergeCell ref="M410:M411"/>
    <mergeCell ref="H412:H413"/>
    <mergeCell ref="I412:I413"/>
    <mergeCell ref="J412:K413"/>
    <mergeCell ref="L412:L413"/>
    <mergeCell ref="M412:M413"/>
    <mergeCell ref="D404:D405"/>
    <mergeCell ref="E404:E405"/>
    <mergeCell ref="F404:F405"/>
    <mergeCell ref="G404:K405"/>
    <mergeCell ref="L404:L405"/>
    <mergeCell ref="M404:M405"/>
    <mergeCell ref="N404:N405"/>
    <mergeCell ref="O404:O405"/>
    <mergeCell ref="P404:P405"/>
    <mergeCell ref="Q404:Q405"/>
    <mergeCell ref="D406:D407"/>
    <mergeCell ref="E406:E407"/>
    <mergeCell ref="F406:F407"/>
    <mergeCell ref="G406:K407"/>
    <mergeCell ref="L406:L407"/>
    <mergeCell ref="M406:M407"/>
    <mergeCell ref="N406:N407"/>
    <mergeCell ref="O406:O407"/>
    <mergeCell ref="P406:P407"/>
    <mergeCell ref="Q406:Q407"/>
    <mergeCell ref="D400:D401"/>
    <mergeCell ref="E400:E401"/>
    <mergeCell ref="F400:F401"/>
    <mergeCell ref="G400:K401"/>
    <mergeCell ref="L400:L401"/>
    <mergeCell ref="M400:M401"/>
    <mergeCell ref="N400:N401"/>
    <mergeCell ref="O400:O401"/>
    <mergeCell ref="P400:P401"/>
    <mergeCell ref="Q400:Q401"/>
    <mergeCell ref="D402:D403"/>
    <mergeCell ref="E402:E403"/>
    <mergeCell ref="F402:F403"/>
    <mergeCell ref="G402:K403"/>
    <mergeCell ref="L402:L403"/>
    <mergeCell ref="M402:M403"/>
    <mergeCell ref="N402:N403"/>
    <mergeCell ref="O402:O403"/>
    <mergeCell ref="P402:P403"/>
    <mergeCell ref="Q402:Q403"/>
    <mergeCell ref="D396:D397"/>
    <mergeCell ref="E396:E397"/>
    <mergeCell ref="F396:F397"/>
    <mergeCell ref="G396:K397"/>
    <mergeCell ref="L396:L397"/>
    <mergeCell ref="M396:M397"/>
    <mergeCell ref="N396:N397"/>
    <mergeCell ref="O396:O397"/>
    <mergeCell ref="P396:P397"/>
    <mergeCell ref="Q396:Q397"/>
    <mergeCell ref="D398:D399"/>
    <mergeCell ref="E398:E399"/>
    <mergeCell ref="F398:F399"/>
    <mergeCell ref="G398:K399"/>
    <mergeCell ref="L398:L399"/>
    <mergeCell ref="M398:M399"/>
    <mergeCell ref="N398:N399"/>
    <mergeCell ref="O398:O399"/>
    <mergeCell ref="P398:P399"/>
    <mergeCell ref="Q398:Q399"/>
    <mergeCell ref="D392:D393"/>
    <mergeCell ref="E392:E393"/>
    <mergeCell ref="F392:F393"/>
    <mergeCell ref="G392:K393"/>
    <mergeCell ref="L392:L393"/>
    <mergeCell ref="M392:M393"/>
    <mergeCell ref="N392:N393"/>
    <mergeCell ref="O392:O393"/>
    <mergeCell ref="P392:P393"/>
    <mergeCell ref="Q392:Q393"/>
    <mergeCell ref="D394:D395"/>
    <mergeCell ref="E394:E395"/>
    <mergeCell ref="F394:F395"/>
    <mergeCell ref="G394:K395"/>
    <mergeCell ref="L394:L395"/>
    <mergeCell ref="M394:M395"/>
    <mergeCell ref="N394:N395"/>
    <mergeCell ref="O394:O395"/>
    <mergeCell ref="P394:P395"/>
    <mergeCell ref="Q394:Q395"/>
    <mergeCell ref="D388:D389"/>
    <mergeCell ref="E388:E389"/>
    <mergeCell ref="F388:F389"/>
    <mergeCell ref="G388:K389"/>
    <mergeCell ref="L388:L389"/>
    <mergeCell ref="M388:M389"/>
    <mergeCell ref="N388:N389"/>
    <mergeCell ref="O388:O389"/>
    <mergeCell ref="P388:P389"/>
    <mergeCell ref="Q388:Q389"/>
    <mergeCell ref="D390:D391"/>
    <mergeCell ref="E390:E391"/>
    <mergeCell ref="F390:F391"/>
    <mergeCell ref="G390:K391"/>
    <mergeCell ref="L390:L391"/>
    <mergeCell ref="M390:M391"/>
    <mergeCell ref="N390:N391"/>
    <mergeCell ref="O390:O391"/>
    <mergeCell ref="P390:P391"/>
    <mergeCell ref="Q390:Q391"/>
    <mergeCell ref="D384:D385"/>
    <mergeCell ref="E384:E385"/>
    <mergeCell ref="F384:F385"/>
    <mergeCell ref="G384:K385"/>
    <mergeCell ref="L384:L385"/>
    <mergeCell ref="M384:M385"/>
    <mergeCell ref="N384:N385"/>
    <mergeCell ref="O384:O385"/>
    <mergeCell ref="P384:P385"/>
    <mergeCell ref="Q384:Q385"/>
    <mergeCell ref="D386:D387"/>
    <mergeCell ref="E386:E387"/>
    <mergeCell ref="F386:F387"/>
    <mergeCell ref="G386:K387"/>
    <mergeCell ref="L386:L387"/>
    <mergeCell ref="M386:M387"/>
    <mergeCell ref="N386:N387"/>
    <mergeCell ref="O386:O387"/>
    <mergeCell ref="P386:P387"/>
    <mergeCell ref="Q386:Q387"/>
    <mergeCell ref="D378:D379"/>
    <mergeCell ref="E378:E379"/>
    <mergeCell ref="G378:K378"/>
    <mergeCell ref="N378:N379"/>
    <mergeCell ref="P378:P379"/>
    <mergeCell ref="G379:K379"/>
    <mergeCell ref="D380:D381"/>
    <mergeCell ref="E380:E381"/>
    <mergeCell ref="F380:F381"/>
    <mergeCell ref="G380:K381"/>
    <mergeCell ref="L380:L381"/>
    <mergeCell ref="M380:M381"/>
    <mergeCell ref="N380:N381"/>
    <mergeCell ref="O380:O381"/>
    <mergeCell ref="P380:P381"/>
    <mergeCell ref="Q380:Q381"/>
    <mergeCell ref="D382:D383"/>
    <mergeCell ref="E382:E383"/>
    <mergeCell ref="F382:F383"/>
    <mergeCell ref="G382:K383"/>
    <mergeCell ref="L382:L383"/>
    <mergeCell ref="M382:M383"/>
    <mergeCell ref="N382:N383"/>
    <mergeCell ref="O382:O383"/>
    <mergeCell ref="P382:P383"/>
    <mergeCell ref="Q382:Q383"/>
    <mergeCell ref="E369:I369"/>
    <mergeCell ref="L371:M371"/>
    <mergeCell ref="Q371:Q374"/>
    <mergeCell ref="J372:K372"/>
    <mergeCell ref="L372:M372"/>
    <mergeCell ref="B373:D373"/>
    <mergeCell ref="J373:K373"/>
    <mergeCell ref="L373:M373"/>
    <mergeCell ref="F374:H374"/>
    <mergeCell ref="J374:K374"/>
    <mergeCell ref="L374:M374"/>
    <mergeCell ref="F375:H375"/>
    <mergeCell ref="J375:K375"/>
    <mergeCell ref="L375:M375"/>
    <mergeCell ref="C376:D376"/>
    <mergeCell ref="J376:K376"/>
    <mergeCell ref="L376:M376"/>
    <mergeCell ref="D362:D363"/>
    <mergeCell ref="E362:E363"/>
    <mergeCell ref="F362:F363"/>
    <mergeCell ref="G362:K363"/>
    <mergeCell ref="L362:L363"/>
    <mergeCell ref="M362:M363"/>
    <mergeCell ref="N362:N363"/>
    <mergeCell ref="O362:O363"/>
    <mergeCell ref="P362:P363"/>
    <mergeCell ref="Q362:Q363"/>
    <mergeCell ref="A364:B367"/>
    <mergeCell ref="H364:H365"/>
    <mergeCell ref="I364:I365"/>
    <mergeCell ref="J364:K365"/>
    <mergeCell ref="L364:L365"/>
    <mergeCell ref="M364:M365"/>
    <mergeCell ref="H366:H367"/>
    <mergeCell ref="I366:I367"/>
    <mergeCell ref="J366:K367"/>
    <mergeCell ref="L366:L367"/>
    <mergeCell ref="M366:M367"/>
    <mergeCell ref="D358:D359"/>
    <mergeCell ref="E358:E359"/>
    <mergeCell ref="F358:F359"/>
    <mergeCell ref="G358:K359"/>
    <mergeCell ref="L358:L359"/>
    <mergeCell ref="M358:M359"/>
    <mergeCell ref="N358:N359"/>
    <mergeCell ref="O358:O359"/>
    <mergeCell ref="P358:P359"/>
    <mergeCell ref="Q358:Q359"/>
    <mergeCell ref="D360:D361"/>
    <mergeCell ref="E360:E361"/>
    <mergeCell ref="F360:F361"/>
    <mergeCell ref="G360:K361"/>
    <mergeCell ref="L360:L361"/>
    <mergeCell ref="M360:M361"/>
    <mergeCell ref="N360:N361"/>
    <mergeCell ref="O360:O361"/>
    <mergeCell ref="P360:P361"/>
    <mergeCell ref="Q360:Q361"/>
    <mergeCell ref="D354:D355"/>
    <mergeCell ref="E354:E355"/>
    <mergeCell ref="F354:F355"/>
    <mergeCell ref="G354:K355"/>
    <mergeCell ref="L354:L355"/>
    <mergeCell ref="M354:M355"/>
    <mergeCell ref="N354:N355"/>
    <mergeCell ref="O354:O355"/>
    <mergeCell ref="P354:P355"/>
    <mergeCell ref="Q354:Q355"/>
    <mergeCell ref="D356:D357"/>
    <mergeCell ref="E356:E357"/>
    <mergeCell ref="F356:F357"/>
    <mergeCell ref="G356:K357"/>
    <mergeCell ref="L356:L357"/>
    <mergeCell ref="M356:M357"/>
    <mergeCell ref="N356:N357"/>
    <mergeCell ref="O356:O357"/>
    <mergeCell ref="P356:P357"/>
    <mergeCell ref="Q356:Q357"/>
    <mergeCell ref="D350:D351"/>
    <mergeCell ref="E350:E351"/>
    <mergeCell ref="F350:F351"/>
    <mergeCell ref="G350:K351"/>
    <mergeCell ref="L350:L351"/>
    <mergeCell ref="M350:M351"/>
    <mergeCell ref="N350:N351"/>
    <mergeCell ref="O350:O351"/>
    <mergeCell ref="P350:P351"/>
    <mergeCell ref="Q350:Q351"/>
    <mergeCell ref="D352:D353"/>
    <mergeCell ref="E352:E353"/>
    <mergeCell ref="F352:F353"/>
    <mergeCell ref="G352:K353"/>
    <mergeCell ref="L352:L353"/>
    <mergeCell ref="M352:M353"/>
    <mergeCell ref="N352:N353"/>
    <mergeCell ref="O352:O353"/>
    <mergeCell ref="P352:P353"/>
    <mergeCell ref="Q352:Q353"/>
    <mergeCell ref="D346:D347"/>
    <mergeCell ref="E346:E347"/>
    <mergeCell ref="F346:F347"/>
    <mergeCell ref="G346:K347"/>
    <mergeCell ref="L346:L347"/>
    <mergeCell ref="M346:M347"/>
    <mergeCell ref="N346:N347"/>
    <mergeCell ref="O346:O347"/>
    <mergeCell ref="P346:P347"/>
    <mergeCell ref="Q346:Q347"/>
    <mergeCell ref="D348:D349"/>
    <mergeCell ref="E348:E349"/>
    <mergeCell ref="F348:F349"/>
    <mergeCell ref="G348:K349"/>
    <mergeCell ref="L348:L349"/>
    <mergeCell ref="M348:M349"/>
    <mergeCell ref="N348:N349"/>
    <mergeCell ref="O348:O349"/>
    <mergeCell ref="P348:P349"/>
    <mergeCell ref="Q348:Q349"/>
    <mergeCell ref="D342:D343"/>
    <mergeCell ref="E342:E343"/>
    <mergeCell ref="F342:F343"/>
    <mergeCell ref="G342:K343"/>
    <mergeCell ref="L342:L343"/>
    <mergeCell ref="M342:M343"/>
    <mergeCell ref="N342:N343"/>
    <mergeCell ref="O342:O343"/>
    <mergeCell ref="P342:P343"/>
    <mergeCell ref="Q342:Q343"/>
    <mergeCell ref="D344:D345"/>
    <mergeCell ref="E344:E345"/>
    <mergeCell ref="F344:F345"/>
    <mergeCell ref="G344:K345"/>
    <mergeCell ref="L344:L345"/>
    <mergeCell ref="M344:M345"/>
    <mergeCell ref="N344:N345"/>
    <mergeCell ref="O344:O345"/>
    <mergeCell ref="P344:P345"/>
    <mergeCell ref="Q344:Q345"/>
    <mergeCell ref="D338:D339"/>
    <mergeCell ref="E338:E339"/>
    <mergeCell ref="F338:F339"/>
    <mergeCell ref="G338:K339"/>
    <mergeCell ref="L338:L339"/>
    <mergeCell ref="M338:M339"/>
    <mergeCell ref="N338:N339"/>
    <mergeCell ref="O338:O339"/>
    <mergeCell ref="P338:P339"/>
    <mergeCell ref="Q338:Q339"/>
    <mergeCell ref="D340:D341"/>
    <mergeCell ref="E340:E341"/>
    <mergeCell ref="F340:F341"/>
    <mergeCell ref="G340:K341"/>
    <mergeCell ref="L340:L341"/>
    <mergeCell ref="M340:M341"/>
    <mergeCell ref="N340:N341"/>
    <mergeCell ref="O340:O341"/>
    <mergeCell ref="P340:P341"/>
    <mergeCell ref="Q340:Q341"/>
    <mergeCell ref="D332:D333"/>
    <mergeCell ref="E332:E333"/>
    <mergeCell ref="G332:K332"/>
    <mergeCell ref="N332:N333"/>
    <mergeCell ref="P332:P333"/>
    <mergeCell ref="G333:K333"/>
    <mergeCell ref="D334:D335"/>
    <mergeCell ref="E334:E335"/>
    <mergeCell ref="F334:F335"/>
    <mergeCell ref="G334:K335"/>
    <mergeCell ref="L334:L335"/>
    <mergeCell ref="M334:M335"/>
    <mergeCell ref="N334:N335"/>
    <mergeCell ref="O334:O335"/>
    <mergeCell ref="P334:P335"/>
    <mergeCell ref="Q334:Q335"/>
    <mergeCell ref="D336:D337"/>
    <mergeCell ref="E336:E337"/>
    <mergeCell ref="F336:F337"/>
    <mergeCell ref="G336:K337"/>
    <mergeCell ref="L336:L337"/>
    <mergeCell ref="M336:M337"/>
    <mergeCell ref="N336:N337"/>
    <mergeCell ref="O336:O337"/>
    <mergeCell ref="P336:P337"/>
    <mergeCell ref="Q336:Q337"/>
    <mergeCell ref="E323:I323"/>
    <mergeCell ref="L325:M325"/>
    <mergeCell ref="Q325:Q328"/>
    <mergeCell ref="J326:K326"/>
    <mergeCell ref="L326:M326"/>
    <mergeCell ref="B327:D327"/>
    <mergeCell ref="J327:K327"/>
    <mergeCell ref="L327:M327"/>
    <mergeCell ref="F328:H328"/>
    <mergeCell ref="J328:K328"/>
    <mergeCell ref="L328:M328"/>
    <mergeCell ref="F329:H329"/>
    <mergeCell ref="J329:K329"/>
    <mergeCell ref="L329:M329"/>
    <mergeCell ref="C330:D330"/>
    <mergeCell ref="J330:K330"/>
    <mergeCell ref="L330:M330"/>
    <mergeCell ref="D316:D317"/>
    <mergeCell ref="E316:E317"/>
    <mergeCell ref="F316:F317"/>
    <mergeCell ref="G316:K317"/>
    <mergeCell ref="L316:L317"/>
    <mergeCell ref="M316:M317"/>
    <mergeCell ref="N316:N317"/>
    <mergeCell ref="O316:O317"/>
    <mergeCell ref="P316:P317"/>
    <mergeCell ref="Q316:Q317"/>
    <mergeCell ref="A318:B321"/>
    <mergeCell ref="H318:H319"/>
    <mergeCell ref="I318:I319"/>
    <mergeCell ref="J318:K319"/>
    <mergeCell ref="L318:L319"/>
    <mergeCell ref="M318:M319"/>
    <mergeCell ref="H320:H321"/>
    <mergeCell ref="I320:I321"/>
    <mergeCell ref="J320:K321"/>
    <mergeCell ref="L320:L321"/>
    <mergeCell ref="M320:M321"/>
    <mergeCell ref="D312:D313"/>
    <mergeCell ref="E312:E313"/>
    <mergeCell ref="F312:F313"/>
    <mergeCell ref="G312:K313"/>
    <mergeCell ref="L312:L313"/>
    <mergeCell ref="M312:M313"/>
    <mergeCell ref="N312:N313"/>
    <mergeCell ref="O312:O313"/>
    <mergeCell ref="P312:P313"/>
    <mergeCell ref="Q312:Q313"/>
    <mergeCell ref="D314:D315"/>
    <mergeCell ref="E314:E315"/>
    <mergeCell ref="F314:F315"/>
    <mergeCell ref="G314:K315"/>
    <mergeCell ref="L314:L315"/>
    <mergeCell ref="M314:M315"/>
    <mergeCell ref="N314:N315"/>
    <mergeCell ref="O314:O315"/>
    <mergeCell ref="P314:P315"/>
    <mergeCell ref="Q314:Q315"/>
    <mergeCell ref="D308:D309"/>
    <mergeCell ref="E308:E309"/>
    <mergeCell ref="F308:F309"/>
    <mergeCell ref="G308:K309"/>
    <mergeCell ref="L308:L309"/>
    <mergeCell ref="M308:M309"/>
    <mergeCell ref="N308:N309"/>
    <mergeCell ref="O308:O309"/>
    <mergeCell ref="P308:P309"/>
    <mergeCell ref="Q308:Q309"/>
    <mergeCell ref="D310:D311"/>
    <mergeCell ref="E310:E311"/>
    <mergeCell ref="F310:F311"/>
    <mergeCell ref="G310:K311"/>
    <mergeCell ref="L310:L311"/>
    <mergeCell ref="M310:M311"/>
    <mergeCell ref="N310:N311"/>
    <mergeCell ref="O310:O311"/>
    <mergeCell ref="P310:P311"/>
    <mergeCell ref="Q310:Q311"/>
    <mergeCell ref="D304:D305"/>
    <mergeCell ref="E304:E305"/>
    <mergeCell ref="F304:F305"/>
    <mergeCell ref="G304:K305"/>
    <mergeCell ref="L304:L305"/>
    <mergeCell ref="M304:M305"/>
    <mergeCell ref="N304:N305"/>
    <mergeCell ref="O304:O305"/>
    <mergeCell ref="P304:P305"/>
    <mergeCell ref="Q304:Q305"/>
    <mergeCell ref="D306:D307"/>
    <mergeCell ref="E306:E307"/>
    <mergeCell ref="F306:F307"/>
    <mergeCell ref="G306:K307"/>
    <mergeCell ref="L306:L307"/>
    <mergeCell ref="M306:M307"/>
    <mergeCell ref="N306:N307"/>
    <mergeCell ref="O306:O307"/>
    <mergeCell ref="P306:P307"/>
    <mergeCell ref="Q306:Q307"/>
    <mergeCell ref="D300:D301"/>
    <mergeCell ref="E300:E301"/>
    <mergeCell ref="F300:F301"/>
    <mergeCell ref="G300:K301"/>
    <mergeCell ref="L300:L301"/>
    <mergeCell ref="M300:M301"/>
    <mergeCell ref="N300:N301"/>
    <mergeCell ref="O300:O301"/>
    <mergeCell ref="P300:P301"/>
    <mergeCell ref="Q300:Q301"/>
    <mergeCell ref="D302:D303"/>
    <mergeCell ref="E302:E303"/>
    <mergeCell ref="F302:F303"/>
    <mergeCell ref="G302:K303"/>
    <mergeCell ref="L302:L303"/>
    <mergeCell ref="M302:M303"/>
    <mergeCell ref="N302:N303"/>
    <mergeCell ref="O302:O303"/>
    <mergeCell ref="P302:P303"/>
    <mergeCell ref="Q302:Q303"/>
    <mergeCell ref="D296:D297"/>
    <mergeCell ref="E296:E297"/>
    <mergeCell ref="F296:F297"/>
    <mergeCell ref="G296:K297"/>
    <mergeCell ref="L296:L297"/>
    <mergeCell ref="M296:M297"/>
    <mergeCell ref="N296:N297"/>
    <mergeCell ref="O296:O297"/>
    <mergeCell ref="P296:P297"/>
    <mergeCell ref="Q296:Q297"/>
    <mergeCell ref="D298:D299"/>
    <mergeCell ref="E298:E299"/>
    <mergeCell ref="F298:F299"/>
    <mergeCell ref="G298:K299"/>
    <mergeCell ref="L298:L299"/>
    <mergeCell ref="M298:M299"/>
    <mergeCell ref="N298:N299"/>
    <mergeCell ref="O298:O299"/>
    <mergeCell ref="P298:P299"/>
    <mergeCell ref="Q298:Q299"/>
    <mergeCell ref="D292:D293"/>
    <mergeCell ref="E292:E293"/>
    <mergeCell ref="F292:F293"/>
    <mergeCell ref="G292:K293"/>
    <mergeCell ref="L292:L293"/>
    <mergeCell ref="M292:M293"/>
    <mergeCell ref="N292:N293"/>
    <mergeCell ref="O292:O293"/>
    <mergeCell ref="P292:P293"/>
    <mergeCell ref="Q292:Q293"/>
    <mergeCell ref="D294:D295"/>
    <mergeCell ref="E294:E295"/>
    <mergeCell ref="F294:F295"/>
    <mergeCell ref="G294:K295"/>
    <mergeCell ref="L294:L295"/>
    <mergeCell ref="M294:M295"/>
    <mergeCell ref="N294:N295"/>
    <mergeCell ref="O294:O295"/>
    <mergeCell ref="P294:P295"/>
    <mergeCell ref="Q294:Q295"/>
    <mergeCell ref="D288:D289"/>
    <mergeCell ref="E288:E289"/>
    <mergeCell ref="F288:F289"/>
    <mergeCell ref="G288:K289"/>
    <mergeCell ref="L288:L289"/>
    <mergeCell ref="M288:M289"/>
    <mergeCell ref="N288:N289"/>
    <mergeCell ref="O288:O289"/>
    <mergeCell ref="P288:P289"/>
    <mergeCell ref="Q288:Q289"/>
    <mergeCell ref="D290:D291"/>
    <mergeCell ref="E290:E291"/>
    <mergeCell ref="F290:F291"/>
    <mergeCell ref="G290:K291"/>
    <mergeCell ref="L290:L291"/>
    <mergeCell ref="M290:M291"/>
    <mergeCell ref="N290:N291"/>
    <mergeCell ref="O290:O291"/>
    <mergeCell ref="P290:P291"/>
    <mergeCell ref="Q290:Q291"/>
    <mergeCell ref="B281:D281"/>
    <mergeCell ref="J281:K281"/>
    <mergeCell ref="L281:M281"/>
    <mergeCell ref="F282:H282"/>
    <mergeCell ref="J282:K282"/>
    <mergeCell ref="L282:M282"/>
    <mergeCell ref="F283:H283"/>
    <mergeCell ref="J283:K283"/>
    <mergeCell ref="L283:M283"/>
    <mergeCell ref="C284:D284"/>
    <mergeCell ref="J284:K284"/>
    <mergeCell ref="L284:M284"/>
    <mergeCell ref="D286:D287"/>
    <mergeCell ref="E286:E287"/>
    <mergeCell ref="G286:K286"/>
    <mergeCell ref="N286:N287"/>
    <mergeCell ref="P286:P287"/>
    <mergeCell ref="G287:K287"/>
    <mergeCell ref="O14:O15"/>
    <mergeCell ref="O16:O17"/>
    <mergeCell ref="O18:O19"/>
    <mergeCell ref="S10:T10"/>
    <mergeCell ref="T11:U11"/>
    <mergeCell ref="S14:S16"/>
    <mergeCell ref="S17:S18"/>
    <mergeCell ref="S19:S20"/>
    <mergeCell ref="P20:P21"/>
    <mergeCell ref="Q20:Q21"/>
    <mergeCell ref="P16:P17"/>
    <mergeCell ref="Q16:Q17"/>
    <mergeCell ref="P14:P15"/>
    <mergeCell ref="Q14:Q15"/>
    <mergeCell ref="E277:I277"/>
    <mergeCell ref="L279:M279"/>
    <mergeCell ref="Q279:Q282"/>
    <mergeCell ref="J280:K280"/>
    <mergeCell ref="L280:M280"/>
    <mergeCell ref="P24:P25"/>
    <mergeCell ref="Q24:Q25"/>
    <mergeCell ref="P18:P19"/>
    <mergeCell ref="Q18:Q19"/>
    <mergeCell ref="P30:P31"/>
    <mergeCell ref="Q30:Q31"/>
    <mergeCell ref="M36:M37"/>
    <mergeCell ref="N36:N37"/>
    <mergeCell ref="H44:H45"/>
    <mergeCell ref="I44:I45"/>
    <mergeCell ref="J44:K45"/>
    <mergeCell ref="L44:L45"/>
    <mergeCell ref="M44:M45"/>
    <mergeCell ref="E1:I1"/>
    <mergeCell ref="L3:M3"/>
    <mergeCell ref="Q3:Q6"/>
    <mergeCell ref="J4:K4"/>
    <mergeCell ref="B5:D5"/>
    <mergeCell ref="J5:K5"/>
    <mergeCell ref="F6:H6"/>
    <mergeCell ref="J6:K6"/>
    <mergeCell ref="L6:M6"/>
    <mergeCell ref="P12:P13"/>
    <mergeCell ref="Q12:Q13"/>
    <mergeCell ref="G9:H9"/>
    <mergeCell ref="D10:D11"/>
    <mergeCell ref="E10:E11"/>
    <mergeCell ref="G10:K10"/>
    <mergeCell ref="N10:N11"/>
    <mergeCell ref="G11:K11"/>
    <mergeCell ref="D12:D13"/>
    <mergeCell ref="E12:E13"/>
    <mergeCell ref="F12:F13"/>
    <mergeCell ref="G12:K13"/>
    <mergeCell ref="L12:L13"/>
    <mergeCell ref="L5:M5"/>
    <mergeCell ref="L4:M4"/>
    <mergeCell ref="O12:O13"/>
    <mergeCell ref="M12:M13"/>
    <mergeCell ref="N12:N13"/>
    <mergeCell ref="F7:G7"/>
    <mergeCell ref="J7:K7"/>
    <mergeCell ref="L7:M7"/>
    <mergeCell ref="B8:D8"/>
    <mergeCell ref="G8:H8"/>
    <mergeCell ref="J8:K8"/>
    <mergeCell ref="L8:M8"/>
    <mergeCell ref="F20:F21"/>
    <mergeCell ref="G20:K21"/>
    <mergeCell ref="L20:L21"/>
    <mergeCell ref="M16:M17"/>
    <mergeCell ref="N16:N17"/>
    <mergeCell ref="D18:D19"/>
    <mergeCell ref="E18:E19"/>
    <mergeCell ref="F18:F19"/>
    <mergeCell ref="G18:K19"/>
    <mergeCell ref="L18:L19"/>
    <mergeCell ref="M14:M15"/>
    <mergeCell ref="N14:N15"/>
    <mergeCell ref="D16:D17"/>
    <mergeCell ref="E16:E17"/>
    <mergeCell ref="F16:F17"/>
    <mergeCell ref="G16:K17"/>
    <mergeCell ref="L16:L17"/>
    <mergeCell ref="M18:M19"/>
    <mergeCell ref="N18:N19"/>
    <mergeCell ref="D14:D15"/>
    <mergeCell ref="E14:E15"/>
    <mergeCell ref="F14:F15"/>
    <mergeCell ref="G14:K15"/>
    <mergeCell ref="L14:L15"/>
    <mergeCell ref="M22:M23"/>
    <mergeCell ref="N22:N23"/>
    <mergeCell ref="P22:P23"/>
    <mergeCell ref="Q22:Q23"/>
    <mergeCell ref="D24:D25"/>
    <mergeCell ref="E24:E25"/>
    <mergeCell ref="F24:F25"/>
    <mergeCell ref="G24:K25"/>
    <mergeCell ref="L24:L25"/>
    <mergeCell ref="M20:M21"/>
    <mergeCell ref="N20:N21"/>
    <mergeCell ref="D22:D23"/>
    <mergeCell ref="E22:E23"/>
    <mergeCell ref="F22:F23"/>
    <mergeCell ref="G22:K23"/>
    <mergeCell ref="L22:L23"/>
    <mergeCell ref="O20:O21"/>
    <mergeCell ref="O22:O23"/>
    <mergeCell ref="M24:M25"/>
    <mergeCell ref="N24:N25"/>
    <mergeCell ref="D20:D21"/>
    <mergeCell ref="E20:E21"/>
    <mergeCell ref="O24:O25"/>
    <mergeCell ref="M28:M29"/>
    <mergeCell ref="N28:N29"/>
    <mergeCell ref="P28:P29"/>
    <mergeCell ref="Q28:Q29"/>
    <mergeCell ref="D30:D31"/>
    <mergeCell ref="E30:E31"/>
    <mergeCell ref="F30:F31"/>
    <mergeCell ref="G30:K31"/>
    <mergeCell ref="L30:L31"/>
    <mergeCell ref="M26:M27"/>
    <mergeCell ref="N26:N27"/>
    <mergeCell ref="P26:P27"/>
    <mergeCell ref="Q26:Q27"/>
    <mergeCell ref="D28:D29"/>
    <mergeCell ref="E28:E29"/>
    <mergeCell ref="F28:F29"/>
    <mergeCell ref="G28:K29"/>
    <mergeCell ref="L28:L29"/>
    <mergeCell ref="D26:D27"/>
    <mergeCell ref="E26:E27"/>
    <mergeCell ref="F26:F27"/>
    <mergeCell ref="G26:K27"/>
    <mergeCell ref="L26:L27"/>
    <mergeCell ref="M30:M31"/>
    <mergeCell ref="N30:N31"/>
    <mergeCell ref="O26:O27"/>
    <mergeCell ref="O28:O29"/>
    <mergeCell ref="O30:O31"/>
    <mergeCell ref="P36:P37"/>
    <mergeCell ref="Q36:Q37"/>
    <mergeCell ref="D38:D39"/>
    <mergeCell ref="E38:E39"/>
    <mergeCell ref="F38:F39"/>
    <mergeCell ref="G38:K39"/>
    <mergeCell ref="L38:L39"/>
    <mergeCell ref="M34:M35"/>
    <mergeCell ref="N34:N35"/>
    <mergeCell ref="P34:P35"/>
    <mergeCell ref="Q34:Q35"/>
    <mergeCell ref="D36:D37"/>
    <mergeCell ref="E36:E37"/>
    <mergeCell ref="F36:F37"/>
    <mergeCell ref="G36:K37"/>
    <mergeCell ref="L36:L37"/>
    <mergeCell ref="M32:M33"/>
    <mergeCell ref="N32:N33"/>
    <mergeCell ref="P32:P33"/>
    <mergeCell ref="Q32:Q33"/>
    <mergeCell ref="D34:D35"/>
    <mergeCell ref="E34:E35"/>
    <mergeCell ref="F34:F35"/>
    <mergeCell ref="G34:K35"/>
    <mergeCell ref="L34:L35"/>
    <mergeCell ref="D32:D33"/>
    <mergeCell ref="E32:E33"/>
    <mergeCell ref="F32:F33"/>
    <mergeCell ref="G32:K33"/>
    <mergeCell ref="L32:L33"/>
    <mergeCell ref="O32:O33"/>
    <mergeCell ref="O34:O35"/>
    <mergeCell ref="M40:M41"/>
    <mergeCell ref="N40:N41"/>
    <mergeCell ref="P40:P41"/>
    <mergeCell ref="Q40:Q41"/>
    <mergeCell ref="H42:H43"/>
    <mergeCell ref="I42:I43"/>
    <mergeCell ref="J42:K43"/>
    <mergeCell ref="L42:L43"/>
    <mergeCell ref="M42:M43"/>
    <mergeCell ref="M38:M39"/>
    <mergeCell ref="N38:N39"/>
    <mergeCell ref="P38:P39"/>
    <mergeCell ref="Q38:Q39"/>
    <mergeCell ref="D56:D57"/>
    <mergeCell ref="E56:E57"/>
    <mergeCell ref="G56:K56"/>
    <mergeCell ref="G57:K57"/>
    <mergeCell ref="D40:D41"/>
    <mergeCell ref="E40:E41"/>
    <mergeCell ref="F40:F41"/>
    <mergeCell ref="G40:K41"/>
    <mergeCell ref="L40:L41"/>
    <mergeCell ref="F53:H53"/>
    <mergeCell ref="J53:K53"/>
    <mergeCell ref="L53:M53"/>
    <mergeCell ref="B54:D54"/>
    <mergeCell ref="J54:K54"/>
    <mergeCell ref="L54:M54"/>
    <mergeCell ref="E47:I47"/>
    <mergeCell ref="L49:M49"/>
    <mergeCell ref="Q49:Q52"/>
    <mergeCell ref="B51:D51"/>
    <mergeCell ref="J51:K51"/>
    <mergeCell ref="F52:H52"/>
    <mergeCell ref="J52:K52"/>
    <mergeCell ref="L52:M52"/>
    <mergeCell ref="J50:K50"/>
    <mergeCell ref="L50:M50"/>
    <mergeCell ref="L51:M51"/>
    <mergeCell ref="N60:N61"/>
    <mergeCell ref="P60:P61"/>
    <mergeCell ref="Q60:Q61"/>
    <mergeCell ref="D62:D63"/>
    <mergeCell ref="E62:E63"/>
    <mergeCell ref="F62:F63"/>
    <mergeCell ref="G62:K63"/>
    <mergeCell ref="L62:L63"/>
    <mergeCell ref="M62:M63"/>
    <mergeCell ref="D60:D61"/>
    <mergeCell ref="E60:E61"/>
    <mergeCell ref="F60:F61"/>
    <mergeCell ref="G60:K61"/>
    <mergeCell ref="L60:L61"/>
    <mergeCell ref="M60:M61"/>
    <mergeCell ref="L58:L59"/>
    <mergeCell ref="M58:M59"/>
    <mergeCell ref="N58:N59"/>
    <mergeCell ref="P58:P59"/>
    <mergeCell ref="Q58:Q59"/>
    <mergeCell ref="O58:O59"/>
    <mergeCell ref="O60:O61"/>
    <mergeCell ref="D58:D59"/>
    <mergeCell ref="E58:E59"/>
    <mergeCell ref="F58:F59"/>
    <mergeCell ref="G58:K59"/>
    <mergeCell ref="N64:N65"/>
    <mergeCell ref="P64:P65"/>
    <mergeCell ref="Q64:Q65"/>
    <mergeCell ref="D66:D67"/>
    <mergeCell ref="E66:E67"/>
    <mergeCell ref="F66:F67"/>
    <mergeCell ref="G66:K67"/>
    <mergeCell ref="L66:L67"/>
    <mergeCell ref="M66:M67"/>
    <mergeCell ref="N62:N63"/>
    <mergeCell ref="P62:P63"/>
    <mergeCell ref="Q62:Q63"/>
    <mergeCell ref="D64:D65"/>
    <mergeCell ref="E64:E65"/>
    <mergeCell ref="F64:F65"/>
    <mergeCell ref="G64:K65"/>
    <mergeCell ref="L64:L65"/>
    <mergeCell ref="M64:M65"/>
    <mergeCell ref="O62:O63"/>
    <mergeCell ref="O64:O65"/>
    <mergeCell ref="N68:N69"/>
    <mergeCell ref="P68:P69"/>
    <mergeCell ref="Q68:Q69"/>
    <mergeCell ref="D70:D71"/>
    <mergeCell ref="E70:E71"/>
    <mergeCell ref="F70:F71"/>
    <mergeCell ref="G70:K71"/>
    <mergeCell ref="L70:L71"/>
    <mergeCell ref="M70:M71"/>
    <mergeCell ref="N66:N67"/>
    <mergeCell ref="P66:P67"/>
    <mergeCell ref="Q66:Q67"/>
    <mergeCell ref="D68:D69"/>
    <mergeCell ref="E68:E69"/>
    <mergeCell ref="F68:F69"/>
    <mergeCell ref="G68:K69"/>
    <mergeCell ref="L68:L69"/>
    <mergeCell ref="M68:M69"/>
    <mergeCell ref="O66:O67"/>
    <mergeCell ref="O68:O69"/>
    <mergeCell ref="N72:N73"/>
    <mergeCell ref="P72:P73"/>
    <mergeCell ref="Q72:Q73"/>
    <mergeCell ref="D74:D75"/>
    <mergeCell ref="E74:E75"/>
    <mergeCell ref="F74:F75"/>
    <mergeCell ref="G74:K75"/>
    <mergeCell ref="L74:L75"/>
    <mergeCell ref="M74:M75"/>
    <mergeCell ref="N70:N71"/>
    <mergeCell ref="P70:P71"/>
    <mergeCell ref="Q70:Q71"/>
    <mergeCell ref="D72:D73"/>
    <mergeCell ref="E72:E73"/>
    <mergeCell ref="F72:F73"/>
    <mergeCell ref="G72:K73"/>
    <mergeCell ref="L72:L73"/>
    <mergeCell ref="M72:M73"/>
    <mergeCell ref="O72:O73"/>
    <mergeCell ref="O70:O71"/>
    <mergeCell ref="N76:N77"/>
    <mergeCell ref="P76:P77"/>
    <mergeCell ref="Q76:Q77"/>
    <mergeCell ref="D78:D79"/>
    <mergeCell ref="E78:E79"/>
    <mergeCell ref="F78:F79"/>
    <mergeCell ref="G78:K79"/>
    <mergeCell ref="L78:L79"/>
    <mergeCell ref="M78:M79"/>
    <mergeCell ref="N74:N75"/>
    <mergeCell ref="P74:P75"/>
    <mergeCell ref="Q74:Q75"/>
    <mergeCell ref="D76:D77"/>
    <mergeCell ref="E76:E77"/>
    <mergeCell ref="F76:F77"/>
    <mergeCell ref="G76:K77"/>
    <mergeCell ref="L76:L77"/>
    <mergeCell ref="M76:M77"/>
    <mergeCell ref="O74:O75"/>
    <mergeCell ref="O76:O77"/>
    <mergeCell ref="N80:N81"/>
    <mergeCell ref="P80:P81"/>
    <mergeCell ref="Q80:Q81"/>
    <mergeCell ref="D82:D83"/>
    <mergeCell ref="E82:E83"/>
    <mergeCell ref="F82:F83"/>
    <mergeCell ref="G82:K83"/>
    <mergeCell ref="L82:L83"/>
    <mergeCell ref="M82:M83"/>
    <mergeCell ref="N78:N79"/>
    <mergeCell ref="P78:P79"/>
    <mergeCell ref="Q78:Q79"/>
    <mergeCell ref="D80:D81"/>
    <mergeCell ref="E80:E81"/>
    <mergeCell ref="F80:F81"/>
    <mergeCell ref="G80:K81"/>
    <mergeCell ref="L80:L81"/>
    <mergeCell ref="M80:M81"/>
    <mergeCell ref="O78:O79"/>
    <mergeCell ref="O80:O81"/>
    <mergeCell ref="N84:N85"/>
    <mergeCell ref="P84:P85"/>
    <mergeCell ref="Q84:Q85"/>
    <mergeCell ref="D86:D87"/>
    <mergeCell ref="E86:E87"/>
    <mergeCell ref="F86:F87"/>
    <mergeCell ref="G86:K87"/>
    <mergeCell ref="L86:L87"/>
    <mergeCell ref="M86:M87"/>
    <mergeCell ref="N82:N83"/>
    <mergeCell ref="P82:P83"/>
    <mergeCell ref="Q82:Q83"/>
    <mergeCell ref="D84:D85"/>
    <mergeCell ref="E84:E85"/>
    <mergeCell ref="F84:F85"/>
    <mergeCell ref="G84:K85"/>
    <mergeCell ref="L84:L85"/>
    <mergeCell ref="M84:M85"/>
    <mergeCell ref="O84:O85"/>
    <mergeCell ref="O82:O83"/>
    <mergeCell ref="E93:I93"/>
    <mergeCell ref="L95:M95"/>
    <mergeCell ref="Q95:Q98"/>
    <mergeCell ref="B97:D97"/>
    <mergeCell ref="J97:K97"/>
    <mergeCell ref="F98:H98"/>
    <mergeCell ref="J98:K98"/>
    <mergeCell ref="L98:M98"/>
    <mergeCell ref="H90:H91"/>
    <mergeCell ref="I90:I91"/>
    <mergeCell ref="J90:K91"/>
    <mergeCell ref="L90:L91"/>
    <mergeCell ref="M90:M91"/>
    <mergeCell ref="N86:N87"/>
    <mergeCell ref="P86:P87"/>
    <mergeCell ref="Q86:Q87"/>
    <mergeCell ref="H88:H89"/>
    <mergeCell ref="I88:I89"/>
    <mergeCell ref="J88:K89"/>
    <mergeCell ref="L88:L89"/>
    <mergeCell ref="M88:M89"/>
    <mergeCell ref="O86:O87"/>
    <mergeCell ref="J96:K96"/>
    <mergeCell ref="L96:M96"/>
    <mergeCell ref="L97:M97"/>
    <mergeCell ref="L104:L105"/>
    <mergeCell ref="M104:M105"/>
    <mergeCell ref="N104:N105"/>
    <mergeCell ref="P104:P105"/>
    <mergeCell ref="Q104:Q105"/>
    <mergeCell ref="D102:D103"/>
    <mergeCell ref="E102:E103"/>
    <mergeCell ref="G102:K102"/>
    <mergeCell ref="G103:K103"/>
    <mergeCell ref="D104:D105"/>
    <mergeCell ref="E104:E105"/>
    <mergeCell ref="F104:F105"/>
    <mergeCell ref="G104:K105"/>
    <mergeCell ref="F99:H99"/>
    <mergeCell ref="J99:K99"/>
    <mergeCell ref="L99:M99"/>
    <mergeCell ref="C100:D100"/>
    <mergeCell ref="J100:K100"/>
    <mergeCell ref="L100:M100"/>
    <mergeCell ref="O104:O105"/>
    <mergeCell ref="N108:N109"/>
    <mergeCell ref="P108:P109"/>
    <mergeCell ref="Q108:Q109"/>
    <mergeCell ref="D110:D111"/>
    <mergeCell ref="E110:E111"/>
    <mergeCell ref="F110:F111"/>
    <mergeCell ref="G110:K111"/>
    <mergeCell ref="L110:L111"/>
    <mergeCell ref="M110:M111"/>
    <mergeCell ref="N106:N107"/>
    <mergeCell ref="P106:P107"/>
    <mergeCell ref="Q106:Q107"/>
    <mergeCell ref="D108:D109"/>
    <mergeCell ref="E108:E109"/>
    <mergeCell ref="F108:F109"/>
    <mergeCell ref="G108:K109"/>
    <mergeCell ref="L108:L109"/>
    <mergeCell ref="M108:M109"/>
    <mergeCell ref="D106:D107"/>
    <mergeCell ref="E106:E107"/>
    <mergeCell ref="F106:F107"/>
    <mergeCell ref="G106:K107"/>
    <mergeCell ref="L106:L107"/>
    <mergeCell ref="M106:M107"/>
    <mergeCell ref="O106:O107"/>
    <mergeCell ref="O108:O109"/>
    <mergeCell ref="N112:N113"/>
    <mergeCell ref="P112:P113"/>
    <mergeCell ref="Q112:Q113"/>
    <mergeCell ref="D114:D115"/>
    <mergeCell ref="E114:E115"/>
    <mergeCell ref="F114:F115"/>
    <mergeCell ref="G114:K115"/>
    <mergeCell ref="L114:L115"/>
    <mergeCell ref="M114:M115"/>
    <mergeCell ref="N110:N111"/>
    <mergeCell ref="P110:P111"/>
    <mergeCell ref="Q110:Q111"/>
    <mergeCell ref="D112:D113"/>
    <mergeCell ref="E112:E113"/>
    <mergeCell ref="F112:F113"/>
    <mergeCell ref="G112:K113"/>
    <mergeCell ref="L112:L113"/>
    <mergeCell ref="M112:M113"/>
    <mergeCell ref="O110:O111"/>
    <mergeCell ref="O112:O113"/>
    <mergeCell ref="N116:N117"/>
    <mergeCell ref="P116:P117"/>
    <mergeCell ref="Q116:Q117"/>
    <mergeCell ref="D118:D119"/>
    <mergeCell ref="E118:E119"/>
    <mergeCell ref="F118:F119"/>
    <mergeCell ref="G118:K119"/>
    <mergeCell ref="L118:L119"/>
    <mergeCell ref="M118:M119"/>
    <mergeCell ref="N114:N115"/>
    <mergeCell ref="P114:P115"/>
    <mergeCell ref="Q114:Q115"/>
    <mergeCell ref="D116:D117"/>
    <mergeCell ref="E116:E117"/>
    <mergeCell ref="F116:F117"/>
    <mergeCell ref="G116:K117"/>
    <mergeCell ref="L116:L117"/>
    <mergeCell ref="M116:M117"/>
    <mergeCell ref="O114:O115"/>
    <mergeCell ref="O116:O117"/>
    <mergeCell ref="N120:N121"/>
    <mergeCell ref="P120:P121"/>
    <mergeCell ref="Q120:Q121"/>
    <mergeCell ref="D122:D123"/>
    <mergeCell ref="E122:E123"/>
    <mergeCell ref="F122:F123"/>
    <mergeCell ref="G122:K123"/>
    <mergeCell ref="L122:L123"/>
    <mergeCell ref="M122:M123"/>
    <mergeCell ref="N118:N119"/>
    <mergeCell ref="P118:P119"/>
    <mergeCell ref="Q118:Q119"/>
    <mergeCell ref="D120:D121"/>
    <mergeCell ref="E120:E121"/>
    <mergeCell ref="F120:F121"/>
    <mergeCell ref="G120:K121"/>
    <mergeCell ref="L120:L121"/>
    <mergeCell ref="M120:M121"/>
    <mergeCell ref="O118:O119"/>
    <mergeCell ref="O120:O121"/>
    <mergeCell ref="N124:N125"/>
    <mergeCell ref="P124:P125"/>
    <mergeCell ref="Q124:Q125"/>
    <mergeCell ref="D126:D127"/>
    <mergeCell ref="E126:E127"/>
    <mergeCell ref="F126:F127"/>
    <mergeCell ref="G126:K127"/>
    <mergeCell ref="L126:L127"/>
    <mergeCell ref="M126:M127"/>
    <mergeCell ref="N122:N123"/>
    <mergeCell ref="P122:P123"/>
    <mergeCell ref="Q122:Q123"/>
    <mergeCell ref="D124:D125"/>
    <mergeCell ref="E124:E125"/>
    <mergeCell ref="F124:F125"/>
    <mergeCell ref="G124:K125"/>
    <mergeCell ref="L124:L125"/>
    <mergeCell ref="M124:M125"/>
    <mergeCell ref="O124:O125"/>
    <mergeCell ref="O122:O123"/>
    <mergeCell ref="N128:N129"/>
    <mergeCell ref="P128:P129"/>
    <mergeCell ref="Q128:Q129"/>
    <mergeCell ref="D130:D131"/>
    <mergeCell ref="E130:E131"/>
    <mergeCell ref="F130:F131"/>
    <mergeCell ref="G130:K131"/>
    <mergeCell ref="L130:L131"/>
    <mergeCell ref="M130:M131"/>
    <mergeCell ref="N126:N127"/>
    <mergeCell ref="P126:P127"/>
    <mergeCell ref="Q126:Q127"/>
    <mergeCell ref="D128:D129"/>
    <mergeCell ref="E128:E129"/>
    <mergeCell ref="F128:F129"/>
    <mergeCell ref="G128:K129"/>
    <mergeCell ref="L128:L129"/>
    <mergeCell ref="M128:M129"/>
    <mergeCell ref="O126:O127"/>
    <mergeCell ref="O128:O129"/>
    <mergeCell ref="H136:H137"/>
    <mergeCell ref="I136:I137"/>
    <mergeCell ref="J136:K137"/>
    <mergeCell ref="L136:L137"/>
    <mergeCell ref="M136:M137"/>
    <mergeCell ref="N132:N133"/>
    <mergeCell ref="P132:P133"/>
    <mergeCell ref="Q132:Q133"/>
    <mergeCell ref="H134:H135"/>
    <mergeCell ref="I134:I135"/>
    <mergeCell ref="J134:K135"/>
    <mergeCell ref="L134:L135"/>
    <mergeCell ref="M134:M135"/>
    <mergeCell ref="N130:N131"/>
    <mergeCell ref="P130:P131"/>
    <mergeCell ref="Q130:Q131"/>
    <mergeCell ref="D132:D133"/>
    <mergeCell ref="E132:E133"/>
    <mergeCell ref="F132:F133"/>
    <mergeCell ref="G132:K133"/>
    <mergeCell ref="L132:L133"/>
    <mergeCell ref="M132:M133"/>
    <mergeCell ref="O130:O131"/>
    <mergeCell ref="O132:O133"/>
    <mergeCell ref="D148:D149"/>
    <mergeCell ref="E148:E149"/>
    <mergeCell ref="G148:K148"/>
    <mergeCell ref="G149:K149"/>
    <mergeCell ref="D150:D151"/>
    <mergeCell ref="E150:E151"/>
    <mergeCell ref="F150:F151"/>
    <mergeCell ref="G150:K151"/>
    <mergeCell ref="F145:H145"/>
    <mergeCell ref="J145:K145"/>
    <mergeCell ref="L145:M145"/>
    <mergeCell ref="C146:D146"/>
    <mergeCell ref="J146:K146"/>
    <mergeCell ref="L146:M146"/>
    <mergeCell ref="E139:I139"/>
    <mergeCell ref="L141:M141"/>
    <mergeCell ref="Q141:Q144"/>
    <mergeCell ref="B143:D143"/>
    <mergeCell ref="J143:K143"/>
    <mergeCell ref="F144:H144"/>
    <mergeCell ref="J144:K144"/>
    <mergeCell ref="L144:M144"/>
    <mergeCell ref="J142:K142"/>
    <mergeCell ref="L142:M142"/>
    <mergeCell ref="L143:M143"/>
    <mergeCell ref="N152:N153"/>
    <mergeCell ref="P152:P153"/>
    <mergeCell ref="Q152:Q153"/>
    <mergeCell ref="D154:D155"/>
    <mergeCell ref="E154:E155"/>
    <mergeCell ref="F154:F155"/>
    <mergeCell ref="G154:K155"/>
    <mergeCell ref="L154:L155"/>
    <mergeCell ref="M154:M155"/>
    <mergeCell ref="D152:D153"/>
    <mergeCell ref="E152:E153"/>
    <mergeCell ref="F152:F153"/>
    <mergeCell ref="G152:K153"/>
    <mergeCell ref="L152:L153"/>
    <mergeCell ref="M152:M153"/>
    <mergeCell ref="L150:L151"/>
    <mergeCell ref="M150:M151"/>
    <mergeCell ref="N150:N151"/>
    <mergeCell ref="P150:P151"/>
    <mergeCell ref="Q150:Q151"/>
    <mergeCell ref="O152:O153"/>
    <mergeCell ref="O150:O151"/>
    <mergeCell ref="N156:N157"/>
    <mergeCell ref="P156:P157"/>
    <mergeCell ref="Q156:Q157"/>
    <mergeCell ref="D158:D159"/>
    <mergeCell ref="E158:E159"/>
    <mergeCell ref="F158:F159"/>
    <mergeCell ref="G158:K159"/>
    <mergeCell ref="L158:L159"/>
    <mergeCell ref="M158:M159"/>
    <mergeCell ref="N154:N155"/>
    <mergeCell ref="P154:P155"/>
    <mergeCell ref="Q154:Q155"/>
    <mergeCell ref="D156:D157"/>
    <mergeCell ref="E156:E157"/>
    <mergeCell ref="F156:F157"/>
    <mergeCell ref="G156:K157"/>
    <mergeCell ref="L156:L157"/>
    <mergeCell ref="M156:M157"/>
    <mergeCell ref="O154:O155"/>
    <mergeCell ref="O156:O157"/>
    <mergeCell ref="N160:N161"/>
    <mergeCell ref="P160:P161"/>
    <mergeCell ref="Q160:Q161"/>
    <mergeCell ref="D162:D163"/>
    <mergeCell ref="E162:E163"/>
    <mergeCell ref="F162:F163"/>
    <mergeCell ref="G162:K163"/>
    <mergeCell ref="L162:L163"/>
    <mergeCell ref="M162:M163"/>
    <mergeCell ref="N158:N159"/>
    <mergeCell ref="P158:P159"/>
    <mergeCell ref="Q158:Q159"/>
    <mergeCell ref="D160:D161"/>
    <mergeCell ref="E160:E161"/>
    <mergeCell ref="F160:F161"/>
    <mergeCell ref="G160:K161"/>
    <mergeCell ref="L160:L161"/>
    <mergeCell ref="M160:M161"/>
    <mergeCell ref="O158:O159"/>
    <mergeCell ref="O160:O161"/>
    <mergeCell ref="N164:N165"/>
    <mergeCell ref="P164:P165"/>
    <mergeCell ref="Q164:Q165"/>
    <mergeCell ref="D166:D167"/>
    <mergeCell ref="E166:E167"/>
    <mergeCell ref="F166:F167"/>
    <mergeCell ref="G166:K167"/>
    <mergeCell ref="L166:L167"/>
    <mergeCell ref="M166:M167"/>
    <mergeCell ref="N162:N163"/>
    <mergeCell ref="P162:P163"/>
    <mergeCell ref="Q162:Q163"/>
    <mergeCell ref="D164:D165"/>
    <mergeCell ref="E164:E165"/>
    <mergeCell ref="F164:F165"/>
    <mergeCell ref="G164:K165"/>
    <mergeCell ref="L164:L165"/>
    <mergeCell ref="M164:M165"/>
    <mergeCell ref="O162:O163"/>
    <mergeCell ref="O164:O165"/>
    <mergeCell ref="N168:N169"/>
    <mergeCell ref="P168:P169"/>
    <mergeCell ref="Q168:Q169"/>
    <mergeCell ref="D170:D171"/>
    <mergeCell ref="E170:E171"/>
    <mergeCell ref="F170:F171"/>
    <mergeCell ref="G170:K171"/>
    <mergeCell ref="L170:L171"/>
    <mergeCell ref="M170:M171"/>
    <mergeCell ref="N166:N167"/>
    <mergeCell ref="P166:P167"/>
    <mergeCell ref="Q166:Q167"/>
    <mergeCell ref="D168:D169"/>
    <mergeCell ref="E168:E169"/>
    <mergeCell ref="F168:F169"/>
    <mergeCell ref="G168:K169"/>
    <mergeCell ref="L168:L169"/>
    <mergeCell ref="M168:M169"/>
    <mergeCell ref="O166:O167"/>
    <mergeCell ref="O168:O169"/>
    <mergeCell ref="N172:N173"/>
    <mergeCell ref="P172:P173"/>
    <mergeCell ref="Q172:Q173"/>
    <mergeCell ref="D174:D175"/>
    <mergeCell ref="E174:E175"/>
    <mergeCell ref="F174:F175"/>
    <mergeCell ref="G174:K175"/>
    <mergeCell ref="L174:L175"/>
    <mergeCell ref="M174:M175"/>
    <mergeCell ref="N170:N171"/>
    <mergeCell ref="P170:P171"/>
    <mergeCell ref="Q170:Q171"/>
    <mergeCell ref="D172:D173"/>
    <mergeCell ref="E172:E173"/>
    <mergeCell ref="F172:F173"/>
    <mergeCell ref="G172:K173"/>
    <mergeCell ref="L172:L173"/>
    <mergeCell ref="M172:M173"/>
    <mergeCell ref="O170:O171"/>
    <mergeCell ref="O172:O173"/>
    <mergeCell ref="N176:N177"/>
    <mergeCell ref="P176:P177"/>
    <mergeCell ref="Q176:Q177"/>
    <mergeCell ref="D178:D179"/>
    <mergeCell ref="E178:E179"/>
    <mergeCell ref="F178:F179"/>
    <mergeCell ref="G178:K179"/>
    <mergeCell ref="L178:L179"/>
    <mergeCell ref="M178:M179"/>
    <mergeCell ref="N174:N175"/>
    <mergeCell ref="P174:P175"/>
    <mergeCell ref="Q174:Q175"/>
    <mergeCell ref="D176:D177"/>
    <mergeCell ref="E176:E177"/>
    <mergeCell ref="F176:F177"/>
    <mergeCell ref="G176:K177"/>
    <mergeCell ref="L176:L177"/>
    <mergeCell ref="M176:M177"/>
    <mergeCell ref="O176:O177"/>
    <mergeCell ref="O174:O175"/>
    <mergeCell ref="E185:I185"/>
    <mergeCell ref="L187:M187"/>
    <mergeCell ref="Q187:Q190"/>
    <mergeCell ref="B189:D189"/>
    <mergeCell ref="J189:K189"/>
    <mergeCell ref="F190:H190"/>
    <mergeCell ref="J190:K190"/>
    <mergeCell ref="L190:M190"/>
    <mergeCell ref="H182:H183"/>
    <mergeCell ref="I182:I183"/>
    <mergeCell ref="J182:K183"/>
    <mergeCell ref="L182:L183"/>
    <mergeCell ref="M182:M183"/>
    <mergeCell ref="N178:N179"/>
    <mergeCell ref="P178:P179"/>
    <mergeCell ref="Q178:Q179"/>
    <mergeCell ref="H180:H181"/>
    <mergeCell ref="I180:I181"/>
    <mergeCell ref="J180:K181"/>
    <mergeCell ref="L180:L181"/>
    <mergeCell ref="M180:M181"/>
    <mergeCell ref="O178:O179"/>
    <mergeCell ref="J188:K188"/>
    <mergeCell ref="L188:M188"/>
    <mergeCell ref="L189:M189"/>
    <mergeCell ref="L196:L197"/>
    <mergeCell ref="M196:M197"/>
    <mergeCell ref="N196:N197"/>
    <mergeCell ref="P196:P197"/>
    <mergeCell ref="Q196:Q197"/>
    <mergeCell ref="D194:D195"/>
    <mergeCell ref="E194:E195"/>
    <mergeCell ref="G194:K194"/>
    <mergeCell ref="G195:K195"/>
    <mergeCell ref="D196:D197"/>
    <mergeCell ref="E196:E197"/>
    <mergeCell ref="F196:F197"/>
    <mergeCell ref="G196:K197"/>
    <mergeCell ref="F191:H191"/>
    <mergeCell ref="J191:K191"/>
    <mergeCell ref="L191:M191"/>
    <mergeCell ref="C192:D192"/>
    <mergeCell ref="J192:K192"/>
    <mergeCell ref="L192:M192"/>
    <mergeCell ref="O196:O197"/>
    <mergeCell ref="N200:N201"/>
    <mergeCell ref="P200:P201"/>
    <mergeCell ref="Q200:Q201"/>
    <mergeCell ref="D202:D203"/>
    <mergeCell ref="E202:E203"/>
    <mergeCell ref="F202:F203"/>
    <mergeCell ref="G202:K203"/>
    <mergeCell ref="L202:L203"/>
    <mergeCell ref="M202:M203"/>
    <mergeCell ref="N198:N199"/>
    <mergeCell ref="P198:P199"/>
    <mergeCell ref="Q198:Q199"/>
    <mergeCell ref="D200:D201"/>
    <mergeCell ref="E200:E201"/>
    <mergeCell ref="F200:F201"/>
    <mergeCell ref="G200:K201"/>
    <mergeCell ref="L200:L201"/>
    <mergeCell ref="M200:M201"/>
    <mergeCell ref="D198:D199"/>
    <mergeCell ref="E198:E199"/>
    <mergeCell ref="F198:F199"/>
    <mergeCell ref="G198:K199"/>
    <mergeCell ref="L198:L199"/>
    <mergeCell ref="M198:M199"/>
    <mergeCell ref="O198:O199"/>
    <mergeCell ref="O200:O201"/>
    <mergeCell ref="N204:N205"/>
    <mergeCell ref="P204:P205"/>
    <mergeCell ref="Q204:Q205"/>
    <mergeCell ref="D206:D207"/>
    <mergeCell ref="E206:E207"/>
    <mergeCell ref="F206:F207"/>
    <mergeCell ref="G206:K207"/>
    <mergeCell ref="L206:L207"/>
    <mergeCell ref="M206:M207"/>
    <mergeCell ref="N202:N203"/>
    <mergeCell ref="P202:P203"/>
    <mergeCell ref="Q202:Q203"/>
    <mergeCell ref="D204:D205"/>
    <mergeCell ref="E204:E205"/>
    <mergeCell ref="F204:F205"/>
    <mergeCell ref="G204:K205"/>
    <mergeCell ref="L204:L205"/>
    <mergeCell ref="M204:M205"/>
    <mergeCell ref="O202:O203"/>
    <mergeCell ref="O204:O205"/>
    <mergeCell ref="N208:N209"/>
    <mergeCell ref="P208:P209"/>
    <mergeCell ref="Q208:Q209"/>
    <mergeCell ref="D210:D211"/>
    <mergeCell ref="E210:E211"/>
    <mergeCell ref="F210:F211"/>
    <mergeCell ref="G210:K211"/>
    <mergeCell ref="L210:L211"/>
    <mergeCell ref="M210:M211"/>
    <mergeCell ref="N206:N207"/>
    <mergeCell ref="P206:P207"/>
    <mergeCell ref="Q206:Q207"/>
    <mergeCell ref="D208:D209"/>
    <mergeCell ref="E208:E209"/>
    <mergeCell ref="F208:F209"/>
    <mergeCell ref="G208:K209"/>
    <mergeCell ref="L208:L209"/>
    <mergeCell ref="M208:M209"/>
    <mergeCell ref="O206:O207"/>
    <mergeCell ref="O208:O209"/>
    <mergeCell ref="N212:N213"/>
    <mergeCell ref="P212:P213"/>
    <mergeCell ref="Q212:Q213"/>
    <mergeCell ref="D214:D215"/>
    <mergeCell ref="E214:E215"/>
    <mergeCell ref="F214:F215"/>
    <mergeCell ref="G214:K215"/>
    <mergeCell ref="L214:L215"/>
    <mergeCell ref="M214:M215"/>
    <mergeCell ref="N210:N211"/>
    <mergeCell ref="P210:P211"/>
    <mergeCell ref="Q210:Q211"/>
    <mergeCell ref="D212:D213"/>
    <mergeCell ref="E212:E213"/>
    <mergeCell ref="F212:F213"/>
    <mergeCell ref="G212:K213"/>
    <mergeCell ref="L212:L213"/>
    <mergeCell ref="M212:M213"/>
    <mergeCell ref="O210:O211"/>
    <mergeCell ref="O212:O213"/>
    <mergeCell ref="N216:N217"/>
    <mergeCell ref="P216:P217"/>
    <mergeCell ref="Q216:Q217"/>
    <mergeCell ref="D218:D219"/>
    <mergeCell ref="E218:E219"/>
    <mergeCell ref="F218:F219"/>
    <mergeCell ref="G218:K219"/>
    <mergeCell ref="L218:L219"/>
    <mergeCell ref="M218:M219"/>
    <mergeCell ref="N214:N215"/>
    <mergeCell ref="P214:P215"/>
    <mergeCell ref="Q214:Q215"/>
    <mergeCell ref="D216:D217"/>
    <mergeCell ref="E216:E217"/>
    <mergeCell ref="F216:F217"/>
    <mergeCell ref="G216:K217"/>
    <mergeCell ref="L216:L217"/>
    <mergeCell ref="M216:M217"/>
    <mergeCell ref="O214:O215"/>
    <mergeCell ref="O216:O217"/>
    <mergeCell ref="N220:N221"/>
    <mergeCell ref="P220:P221"/>
    <mergeCell ref="Q220:Q221"/>
    <mergeCell ref="D222:D223"/>
    <mergeCell ref="E222:E223"/>
    <mergeCell ref="F222:F223"/>
    <mergeCell ref="G222:K223"/>
    <mergeCell ref="L222:L223"/>
    <mergeCell ref="M222:M223"/>
    <mergeCell ref="N218:N219"/>
    <mergeCell ref="P218:P219"/>
    <mergeCell ref="Q218:Q219"/>
    <mergeCell ref="D220:D221"/>
    <mergeCell ref="E220:E221"/>
    <mergeCell ref="F220:F221"/>
    <mergeCell ref="G220:K221"/>
    <mergeCell ref="L220:L221"/>
    <mergeCell ref="M220:M221"/>
    <mergeCell ref="O218:O219"/>
    <mergeCell ref="O220:O221"/>
    <mergeCell ref="N224:N225"/>
    <mergeCell ref="P224:P225"/>
    <mergeCell ref="Q224:Q225"/>
    <mergeCell ref="H226:H227"/>
    <mergeCell ref="I226:I227"/>
    <mergeCell ref="J226:K227"/>
    <mergeCell ref="L226:L227"/>
    <mergeCell ref="M226:M227"/>
    <mergeCell ref="N222:N223"/>
    <mergeCell ref="P222:P223"/>
    <mergeCell ref="Q222:Q223"/>
    <mergeCell ref="D224:D225"/>
    <mergeCell ref="E224:E225"/>
    <mergeCell ref="F224:F225"/>
    <mergeCell ref="G224:K225"/>
    <mergeCell ref="L224:L225"/>
    <mergeCell ref="M224:M225"/>
    <mergeCell ref="O222:O223"/>
    <mergeCell ref="O224:O225"/>
    <mergeCell ref="F237:H237"/>
    <mergeCell ref="J237:K237"/>
    <mergeCell ref="L237:M237"/>
    <mergeCell ref="C238:D238"/>
    <mergeCell ref="J238:K238"/>
    <mergeCell ref="L238:M238"/>
    <mergeCell ref="E231:I231"/>
    <mergeCell ref="L233:M233"/>
    <mergeCell ref="Q233:Q236"/>
    <mergeCell ref="B235:D235"/>
    <mergeCell ref="J235:K235"/>
    <mergeCell ref="F236:H236"/>
    <mergeCell ref="J236:K236"/>
    <mergeCell ref="L236:M236"/>
    <mergeCell ref="H228:H229"/>
    <mergeCell ref="I228:I229"/>
    <mergeCell ref="J228:K229"/>
    <mergeCell ref="L228:L229"/>
    <mergeCell ref="M228:M229"/>
    <mergeCell ref="J234:K234"/>
    <mergeCell ref="L234:M234"/>
    <mergeCell ref="L235:M235"/>
    <mergeCell ref="N242:N243"/>
    <mergeCell ref="P242:P243"/>
    <mergeCell ref="Q242:Q243"/>
    <mergeCell ref="D244:D245"/>
    <mergeCell ref="E244:E245"/>
    <mergeCell ref="F244:F245"/>
    <mergeCell ref="G244:K245"/>
    <mergeCell ref="L244:L245"/>
    <mergeCell ref="M244:M245"/>
    <mergeCell ref="D242:D243"/>
    <mergeCell ref="E242:E243"/>
    <mergeCell ref="F242:F243"/>
    <mergeCell ref="G242:K243"/>
    <mergeCell ref="L242:L243"/>
    <mergeCell ref="M242:M243"/>
    <mergeCell ref="D240:D241"/>
    <mergeCell ref="E240:E241"/>
    <mergeCell ref="G240:K240"/>
    <mergeCell ref="N240:N241"/>
    <mergeCell ref="P240:P241"/>
    <mergeCell ref="G241:K241"/>
    <mergeCell ref="O242:O243"/>
    <mergeCell ref="N246:N247"/>
    <mergeCell ref="P246:P247"/>
    <mergeCell ref="Q246:Q247"/>
    <mergeCell ref="D248:D249"/>
    <mergeCell ref="E248:E249"/>
    <mergeCell ref="F248:F249"/>
    <mergeCell ref="G248:K249"/>
    <mergeCell ref="L248:L249"/>
    <mergeCell ref="M248:M249"/>
    <mergeCell ref="N244:N245"/>
    <mergeCell ref="P244:P245"/>
    <mergeCell ref="Q244:Q245"/>
    <mergeCell ref="D246:D247"/>
    <mergeCell ref="E246:E247"/>
    <mergeCell ref="F246:F247"/>
    <mergeCell ref="G246:K247"/>
    <mergeCell ref="L246:L247"/>
    <mergeCell ref="M246:M247"/>
    <mergeCell ref="O244:O245"/>
    <mergeCell ref="O246:O247"/>
    <mergeCell ref="N250:N251"/>
    <mergeCell ref="P250:P251"/>
    <mergeCell ref="Q250:Q251"/>
    <mergeCell ref="D252:D253"/>
    <mergeCell ref="E252:E253"/>
    <mergeCell ref="F252:F253"/>
    <mergeCell ref="G252:K253"/>
    <mergeCell ref="L252:L253"/>
    <mergeCell ref="M252:M253"/>
    <mergeCell ref="N248:N249"/>
    <mergeCell ref="P248:P249"/>
    <mergeCell ref="Q248:Q249"/>
    <mergeCell ref="D250:D251"/>
    <mergeCell ref="E250:E251"/>
    <mergeCell ref="F250:F251"/>
    <mergeCell ref="G250:K251"/>
    <mergeCell ref="L250:L251"/>
    <mergeCell ref="M250:M251"/>
    <mergeCell ref="O248:O249"/>
    <mergeCell ref="O250:O251"/>
    <mergeCell ref="N254:N255"/>
    <mergeCell ref="P254:P255"/>
    <mergeCell ref="Q254:Q255"/>
    <mergeCell ref="D256:D257"/>
    <mergeCell ref="E256:E257"/>
    <mergeCell ref="F256:F257"/>
    <mergeCell ref="G256:K257"/>
    <mergeCell ref="L256:L257"/>
    <mergeCell ref="M256:M257"/>
    <mergeCell ref="N252:N253"/>
    <mergeCell ref="P252:P253"/>
    <mergeCell ref="Q252:Q253"/>
    <mergeCell ref="D254:D255"/>
    <mergeCell ref="E254:E255"/>
    <mergeCell ref="F254:F255"/>
    <mergeCell ref="G254:K255"/>
    <mergeCell ref="L254:L255"/>
    <mergeCell ref="M254:M255"/>
    <mergeCell ref="O252:O253"/>
    <mergeCell ref="O254:O255"/>
    <mergeCell ref="N258:N259"/>
    <mergeCell ref="P258:P259"/>
    <mergeCell ref="Q258:Q259"/>
    <mergeCell ref="D260:D261"/>
    <mergeCell ref="E260:E261"/>
    <mergeCell ref="F260:F261"/>
    <mergeCell ref="G260:K261"/>
    <mergeCell ref="L260:L261"/>
    <mergeCell ref="M260:M261"/>
    <mergeCell ref="N256:N257"/>
    <mergeCell ref="P256:P257"/>
    <mergeCell ref="Q256:Q257"/>
    <mergeCell ref="D258:D259"/>
    <mergeCell ref="E258:E259"/>
    <mergeCell ref="F258:F259"/>
    <mergeCell ref="G258:K259"/>
    <mergeCell ref="L258:L259"/>
    <mergeCell ref="M258:M259"/>
    <mergeCell ref="O256:O257"/>
    <mergeCell ref="O258:O259"/>
    <mergeCell ref="N262:N263"/>
    <mergeCell ref="P262:P263"/>
    <mergeCell ref="Q262:Q263"/>
    <mergeCell ref="D264:D265"/>
    <mergeCell ref="E264:E265"/>
    <mergeCell ref="F264:F265"/>
    <mergeCell ref="G264:K265"/>
    <mergeCell ref="L264:L265"/>
    <mergeCell ref="M264:M265"/>
    <mergeCell ref="N260:N261"/>
    <mergeCell ref="P260:P261"/>
    <mergeCell ref="Q260:Q261"/>
    <mergeCell ref="D262:D263"/>
    <mergeCell ref="E262:E263"/>
    <mergeCell ref="F262:F263"/>
    <mergeCell ref="G262:K263"/>
    <mergeCell ref="L262:L263"/>
    <mergeCell ref="M262:M263"/>
    <mergeCell ref="O260:O261"/>
    <mergeCell ref="O262:O263"/>
    <mergeCell ref="O270:O271"/>
    <mergeCell ref="N266:N267"/>
    <mergeCell ref="P266:P267"/>
    <mergeCell ref="Q266:Q267"/>
    <mergeCell ref="D268:D269"/>
    <mergeCell ref="E268:E269"/>
    <mergeCell ref="F268:F269"/>
    <mergeCell ref="G268:K269"/>
    <mergeCell ref="L268:L269"/>
    <mergeCell ref="M268:M269"/>
    <mergeCell ref="N264:N265"/>
    <mergeCell ref="P264:P265"/>
    <mergeCell ref="Q264:Q265"/>
    <mergeCell ref="D266:D267"/>
    <mergeCell ref="E266:E267"/>
    <mergeCell ref="F266:F267"/>
    <mergeCell ref="G266:K267"/>
    <mergeCell ref="L266:L267"/>
    <mergeCell ref="M266:M267"/>
    <mergeCell ref="O264:O265"/>
    <mergeCell ref="O266:O267"/>
    <mergeCell ref="O36:O37"/>
    <mergeCell ref="O38:O39"/>
    <mergeCell ref="O40:O41"/>
    <mergeCell ref="A42:B45"/>
    <mergeCell ref="A88:B91"/>
    <mergeCell ref="A134:B137"/>
    <mergeCell ref="A180:B183"/>
    <mergeCell ref="A226:B229"/>
    <mergeCell ref="A272:B275"/>
    <mergeCell ref="H274:H275"/>
    <mergeCell ref="I274:I275"/>
    <mergeCell ref="J274:K275"/>
    <mergeCell ref="L274:L275"/>
    <mergeCell ref="M274:M275"/>
    <mergeCell ref="N270:N271"/>
    <mergeCell ref="P270:P271"/>
    <mergeCell ref="Q270:Q271"/>
    <mergeCell ref="H272:H273"/>
    <mergeCell ref="I272:I273"/>
    <mergeCell ref="J272:K273"/>
    <mergeCell ref="L272:L273"/>
    <mergeCell ref="M272:M273"/>
    <mergeCell ref="N268:N269"/>
    <mergeCell ref="P268:P269"/>
    <mergeCell ref="Q268:Q269"/>
    <mergeCell ref="D270:D271"/>
    <mergeCell ref="E270:E271"/>
    <mergeCell ref="F270:F271"/>
    <mergeCell ref="G270:K271"/>
    <mergeCell ref="L270:L271"/>
    <mergeCell ref="M270:M271"/>
    <mergeCell ref="O268:O269"/>
  </mergeCells>
  <phoneticPr fontId="2"/>
  <dataValidations xWindow="245" yWindow="451" count="10">
    <dataValidation imeMode="hiragana" allowBlank="1" showErrorMessage="1" sqref="C13 C15 C17 C19 C21 C23 C25 C27 C29 C31 C33 C35 C37 C39 C41"/>
    <dataValidation imeMode="hiragana" allowBlank="1" showErrorMessage="1" prompt="漢字で入力してください。" sqref="C12 C14 C16 C18 C20 C22 C24 C26 C28 C30 C32 C34 C36 C38 C40"/>
    <dataValidation imeMode="fullKatakana" allowBlank="1" showInputMessage="1" showErrorMessage="1" prompt="姓と名の間に空白を入れてください。" sqref="G12:K41"/>
    <dataValidation imeMode="hiragana" allowBlank="1" showInputMessage="1" showErrorMessage="1" sqref="C242:C271 J6 L188:L192 J236 L142:L146 J190 L96:L100 J144 L234:L238 J98 L878:L882 J52 L50:L54 C196:C225 C58:C87 C104:C133 C150:C179 L6:L7 C288:C317 J282 L280:L284 C334:C363 J328 L326:L330 C380:C409 J374 L372:L376 C426:C455 J420 L418:L422 C472:C501 J466 L464:L468 C518:C547 J512 L510:L514 C564:C593 J558 L556:L560 C610:C639 J604 L602:L606 C656:C685 J650 L648:L652 C702:C731 J696 L694:L698 C748:C777 J742 L740:L744 C794:C823 J788 L786:L790 C840:C869 J834 L832:L836 C886:C915 J880"/>
    <dataValidation imeMode="off" allowBlank="1" showInputMessage="1" showErrorMessage="1" sqref="L886:L915 P886:Q915 L150:L179 L104:L133 L58:L87 L12:L41 L196:L225 E242:E271 E196:E225 E150:E179 E104:E133 E58:E87 P196:Q225 P288:Q317 P58:Q87 P104:Q133 P150:Q179 P12:Q41 L242:L271 E288:E317 P242:Q271 L288:L317 E334:E363 P334:Q363 L334:L363 E380:E409 P380:Q409 L380:L409 E426:E455 P426:Q455 L426:L455 E472:E501 P472:Q501 L472:L501 E518:E547 P518:Q547 L518:L547 E564:E593 P564:Q593 L564:L593 E610:E639 P610:Q639 L610:L639 E656:E685 P656:Q685 L656:L685 E702:E731 P702:Q731 L702:L731 E748:E777 P748:Q777 L748:L777 E794:E823 P794:Q823 L794:L823 E840:E869 P840:Q869 L840:L869 E886:E915 E12:E41"/>
    <dataValidation imeMode="fullKatakana" allowBlank="1" showInputMessage="1" showErrorMessage="1" sqref="G886:K915 G242:K271 G196:K225 G150:K179 G104:K133 G58:K87 L5:M5 G288:K317 G334:K363 G380:K409 G426:K455 G472:K501 G518:K547 G564:K593 G610:K639 G656:K685 G702:K731 G748:K777 G794:K823 G840:K869"/>
    <dataValidation imeMode="fullAlpha" allowBlank="1" showInputMessage="1" showErrorMessage="1" sqref="L8 J238 J192 J146 J100 J8 J54 J284 J330 J376 J422 J468 J514 J560 J606 J652 J698 J744 J790 J836 J882"/>
    <dataValidation type="list" allowBlank="1" showInputMessage="1" showErrorMessage="1" sqref="F7:G7">
      <formula1>"1,2,3,4"</formula1>
    </dataValidation>
    <dataValidation type="list" allowBlank="1" showInputMessage="1" showErrorMessage="1" sqref="O840:O869 O886:O915 O58:O87 O104:O133 O242:O271 O150:O179 O196:O225 O288:O317 O334:O363 O380:O409 O426:O455 O472:O501 O518:O547 O564:O593 O610:O639 O656:O685 O702:O731 O748:O777 O794:O823 O12:O41">
      <formula1>"0,1,2,3,4,5,6"</formula1>
    </dataValidation>
    <dataValidation type="list" imeMode="fullKatakana" allowBlank="1" showInputMessage="1" showErrorMessage="1" prompt="普通預金→フ_x000a_当座預金→ト_x000a_貯蓄預金→チ_x000a_その他→ソ" sqref="D886:D915 D58:D87 D104:D133 D150:D179 D196:D225 D242:D271 D288:D317 D334:D363 D380:D409 D426:D455 D472:D501 D518:D547 D564:D593 D610:D639 D656:D685 D702:D731 D748:D777 D794:D823 D840:D869 D12:D41">
      <formula1>"フ,ト,チ,ソ"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14" r:id="rId4" name="Button 366">
              <controlPr defaultSize="0" print="0" autoFill="0" autoPict="0" macro="[0]!印刷">
                <anchor moveWithCells="1" sizeWithCells="1">
                  <from>
                    <xdr:col>1</xdr:col>
                    <xdr:colOff>57150</xdr:colOff>
                    <xdr:row>0</xdr:row>
                    <xdr:rowOff>76200</xdr:rowOff>
                  </from>
                  <to>
                    <xdr:col>2</xdr:col>
                    <xdr:colOff>1152525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920"/>
  <sheetViews>
    <sheetView view="pageBreakPreview" zoomScale="85" zoomScaleNormal="100" zoomScaleSheetLayoutView="85" workbookViewId="0">
      <selection activeCell="C1" sqref="C1"/>
    </sheetView>
  </sheetViews>
  <sheetFormatPr defaultRowHeight="13.5"/>
  <cols>
    <col min="1" max="1" width="3.25" customWidth="1"/>
    <col min="2" max="2" width="0.625" customWidth="1"/>
    <col min="3" max="3" width="17.875" bestFit="1" customWidth="1"/>
    <col min="4" max="4" width="5.25" bestFit="1" customWidth="1"/>
    <col min="5" max="5" width="12.625" bestFit="1" customWidth="1"/>
    <col min="6" max="6" width="0.75" customWidth="1"/>
    <col min="7" max="7" width="7.75" customWidth="1"/>
    <col min="8" max="8" width="6.625" customWidth="1"/>
    <col min="9" max="9" width="6.875" customWidth="1"/>
    <col min="10" max="10" width="7.875" customWidth="1"/>
    <col min="11" max="11" width="2.375" customWidth="1"/>
    <col min="12" max="12" width="17.125" customWidth="1"/>
    <col min="13" max="13" width="11.25" customWidth="1"/>
    <col min="14" max="14" width="3.25" customWidth="1"/>
    <col min="16" max="16" width="10.5" customWidth="1"/>
    <col min="17" max="17" width="12.5" bestFit="1" customWidth="1"/>
    <col min="20" max="20" width="9.875" customWidth="1"/>
    <col min="21" max="21" width="11.75" customWidth="1"/>
    <col min="22" max="22" width="8.25" customWidth="1"/>
  </cols>
  <sheetData>
    <row r="1" spans="1:22" ht="24" customHeight="1">
      <c r="A1" s="3"/>
      <c r="B1" s="3"/>
      <c r="C1" s="145">
        <v>2020.01</v>
      </c>
      <c r="D1" s="3"/>
      <c r="E1" s="230" t="s">
        <v>142</v>
      </c>
      <c r="F1" s="297"/>
      <c r="G1" s="297"/>
      <c r="H1" s="297"/>
      <c r="I1" s="297"/>
      <c r="J1" s="98"/>
      <c r="K1" s="50"/>
      <c r="L1" s="100"/>
      <c r="M1" s="104" t="str">
        <f>入力!M1</f>
        <v>ページ　1</v>
      </c>
      <c r="N1" s="105"/>
      <c r="O1" s="142" t="s">
        <v>193</v>
      </c>
      <c r="P1" s="3"/>
      <c r="Q1" s="31"/>
      <c r="R1" s="31"/>
      <c r="S1" s="3"/>
      <c r="T1" s="3"/>
      <c r="U1" s="3"/>
      <c r="V1" s="3"/>
    </row>
    <row r="2" spans="1:2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5"/>
      <c r="O2" s="3"/>
      <c r="P2" s="3"/>
      <c r="Q2" s="31"/>
      <c r="R2" s="31"/>
      <c r="S2" s="3"/>
      <c r="T2" s="3"/>
      <c r="U2" s="3"/>
      <c r="V2" s="3"/>
    </row>
    <row r="3" spans="1:22" ht="21">
      <c r="A3" s="2"/>
      <c r="B3" s="2"/>
      <c r="C3" s="2"/>
      <c r="D3" s="2"/>
      <c r="E3" s="54"/>
      <c r="F3" s="54"/>
      <c r="G3" s="54"/>
      <c r="H3" s="54"/>
      <c r="I3" s="55"/>
      <c r="J3" s="98"/>
      <c r="K3" s="50" t="s">
        <v>55</v>
      </c>
      <c r="L3" s="298">
        <f>IF(入力!$L$3="","平成　　年　　月　　日",入力!$L$3)</f>
        <v>43831</v>
      </c>
      <c r="M3" s="299"/>
      <c r="N3" s="105"/>
      <c r="O3" s="3"/>
    </row>
    <row r="4" spans="1:22" ht="15">
      <c r="A4" s="2"/>
      <c r="B4" s="3"/>
      <c r="C4" s="2" t="s">
        <v>124</v>
      </c>
      <c r="D4" s="2"/>
      <c r="E4" s="2"/>
      <c r="F4" s="3"/>
      <c r="G4" s="3"/>
      <c r="H4" s="3"/>
      <c r="I4" s="55"/>
      <c r="J4" s="238" t="s">
        <v>174</v>
      </c>
      <c r="K4" s="238"/>
      <c r="L4" s="290" t="str">
        <f>IF(入力!$L$4="","",入力!$L$4)</f>
        <v/>
      </c>
      <c r="M4" s="290"/>
      <c r="N4" s="105"/>
      <c r="O4" s="3"/>
    </row>
    <row r="5" spans="1:22" ht="15">
      <c r="A5" s="2"/>
      <c r="B5" s="288" t="str">
        <f>IF(入力!$B$5=0,"",入力!$B$5)</f>
        <v/>
      </c>
      <c r="C5" s="288"/>
      <c r="D5" s="288"/>
      <c r="E5" s="22" t="s">
        <v>177</v>
      </c>
      <c r="F5" s="3"/>
      <c r="G5" s="3"/>
      <c r="H5" s="3"/>
      <c r="I5" s="55"/>
      <c r="J5" s="289" t="s">
        <v>176</v>
      </c>
      <c r="K5" s="289"/>
      <c r="L5" s="291" t="str">
        <f>IF(入力!$L$5="","",入力!$L$5)</f>
        <v/>
      </c>
      <c r="M5" s="291"/>
      <c r="N5" s="105"/>
      <c r="O5" s="3"/>
    </row>
    <row r="6" spans="1:22" ht="15">
      <c r="A6" s="3"/>
      <c r="B6" s="2"/>
      <c r="C6" s="60"/>
      <c r="D6" s="22"/>
      <c r="E6" s="22"/>
      <c r="F6" s="283" t="s">
        <v>104</v>
      </c>
      <c r="G6" s="284"/>
      <c r="H6" s="285"/>
      <c r="I6" s="55"/>
      <c r="J6" s="223" t="s">
        <v>175</v>
      </c>
      <c r="K6" s="223"/>
      <c r="L6" s="286" t="str">
        <f>IF(入力!$L$6="","",入力!$L$6)</f>
        <v/>
      </c>
      <c r="M6" s="287"/>
      <c r="N6" s="105"/>
      <c r="O6" s="3"/>
    </row>
    <row r="7" spans="1:22" ht="14.25">
      <c r="A7" s="22"/>
      <c r="B7" s="22"/>
      <c r="C7" s="101" t="s">
        <v>59</v>
      </c>
      <c r="D7" s="1"/>
      <c r="E7" s="22"/>
      <c r="F7" s="283" t="str">
        <f>IF(入力!F7=4,"3シヨウヨ",IF(入力!F7=3,"3キウヨ",IF(入力!F7=2,"2サキフリ","1フリコミ")))</f>
        <v>1フリコミ</v>
      </c>
      <c r="G7" s="284"/>
      <c r="H7" s="285"/>
      <c r="I7" s="2"/>
      <c r="J7" s="223" t="s">
        <v>60</v>
      </c>
      <c r="K7" s="223"/>
      <c r="L7" s="286" t="str">
        <f>IF(入力!$L$7="","",入力!$L$7)</f>
        <v/>
      </c>
      <c r="M7" s="287"/>
      <c r="N7" s="105"/>
      <c r="O7" s="3"/>
    </row>
    <row r="8" spans="1:22" ht="14.25">
      <c r="A8" s="2"/>
      <c r="B8" s="292">
        <f>IF(入力!$B$8="","平成　　年　　月　　日",入力!$B$8)</f>
        <v>43831</v>
      </c>
      <c r="C8" s="293"/>
      <c r="D8" s="294"/>
      <c r="E8" s="22"/>
      <c r="F8" s="3"/>
      <c r="G8" s="3"/>
      <c r="H8" s="3"/>
      <c r="I8" s="2"/>
      <c r="J8" s="223" t="s">
        <v>90</v>
      </c>
      <c r="K8" s="223"/>
      <c r="L8" s="295" t="str">
        <f>IF(入力!$L$8="","",入力!$L$8)</f>
        <v/>
      </c>
      <c r="M8" s="296"/>
      <c r="N8" s="105"/>
      <c r="O8" s="3"/>
    </row>
    <row r="9" spans="1:22" ht="15" thickBot="1">
      <c r="A9" s="61"/>
      <c r="B9" s="61"/>
      <c r="C9" s="40"/>
      <c r="D9" s="40"/>
      <c r="E9" s="61"/>
      <c r="F9" s="61"/>
      <c r="G9" s="40"/>
      <c r="H9" s="40"/>
      <c r="I9" s="61"/>
      <c r="J9" s="40"/>
      <c r="K9" s="40"/>
      <c r="L9" s="40"/>
      <c r="M9" s="40"/>
      <c r="N9" s="105"/>
      <c r="O9" s="3"/>
    </row>
    <row r="10" spans="1:22" ht="15" customHeight="1" thickTop="1" thickBot="1">
      <c r="A10" s="67"/>
      <c r="B10" s="68"/>
      <c r="C10" s="69" t="s">
        <v>173</v>
      </c>
      <c r="D10" s="209" t="s">
        <v>62</v>
      </c>
      <c r="E10" s="211" t="s">
        <v>63</v>
      </c>
      <c r="F10" s="70"/>
      <c r="G10" s="213" t="s">
        <v>64</v>
      </c>
      <c r="H10" s="214"/>
      <c r="I10" s="214"/>
      <c r="J10" s="214"/>
      <c r="K10" s="215"/>
      <c r="L10" s="71" t="s">
        <v>105</v>
      </c>
      <c r="M10" s="72" t="s">
        <v>66</v>
      </c>
      <c r="N10" s="105"/>
      <c r="O10" s="3"/>
      <c r="P10" s="2" t="s">
        <v>102</v>
      </c>
      <c r="Q10" s="22"/>
      <c r="R10" s="22"/>
      <c r="S10" s="2"/>
      <c r="T10" s="304" t="s">
        <v>103</v>
      </c>
      <c r="U10" s="305"/>
      <c r="V10" s="306"/>
    </row>
    <row r="11" spans="1:22" ht="15" thickTop="1">
      <c r="A11" s="75"/>
      <c r="B11" s="76"/>
      <c r="C11" s="77" t="s">
        <v>98</v>
      </c>
      <c r="D11" s="210" t="s">
        <v>70</v>
      </c>
      <c r="E11" s="212"/>
      <c r="F11" s="76"/>
      <c r="G11" s="217" t="s">
        <v>87</v>
      </c>
      <c r="H11" s="218"/>
      <c r="I11" s="218"/>
      <c r="J11" s="218"/>
      <c r="K11" s="219"/>
      <c r="L11" s="78" t="s">
        <v>72</v>
      </c>
      <c r="M11" s="79" t="s">
        <v>169</v>
      </c>
      <c r="N11" s="105"/>
      <c r="O11" s="3"/>
      <c r="P11" s="106" t="str">
        <f>入力!L6&amp;"  様"</f>
        <v xml:space="preserve">  様</v>
      </c>
      <c r="Q11" s="22"/>
      <c r="R11" s="22"/>
      <c r="S11" s="2"/>
      <c r="T11" s="3"/>
      <c r="U11" s="3"/>
      <c r="V11" s="3"/>
    </row>
    <row r="12" spans="1:22" ht="18.75" customHeight="1">
      <c r="A12" s="82">
        <v>1</v>
      </c>
      <c r="B12" s="68"/>
      <c r="C12" s="130" t="str">
        <f>IF(入力!C12="","",+入力!C12)</f>
        <v/>
      </c>
      <c r="D12" s="269" t="str">
        <f>IF(入力!D12="","",+入力!D12)</f>
        <v/>
      </c>
      <c r="E12" s="271" t="str">
        <f>IF(入力!E12="","",+入力!E12)</f>
        <v/>
      </c>
      <c r="F12" s="198"/>
      <c r="G12" s="273" t="str">
        <f>IF(入力!G12="","",+入力!G12)</f>
        <v/>
      </c>
      <c r="H12" s="274"/>
      <c r="I12" s="274"/>
      <c r="J12" s="274"/>
      <c r="K12" s="275"/>
      <c r="L12" s="263" t="str">
        <f>IF(入力!L12=0,"",IF(入力!Q12=1,(入力!L12-入力!M12),入力!L12))</f>
        <v/>
      </c>
      <c r="M12" s="265">
        <f>入力!M12</f>
        <v>0</v>
      </c>
      <c r="N12" s="144">
        <f>IF(AND(M12&gt;0,ISNUMBER(L12)=TRUE),IF(ISNUMBER(入力!O12)=FALSE,"",INDEX((三万未満code,三万以上code),入力!O12+1,1,IF((L12+M12)&lt;30000,1,2))),0)</f>
        <v>0</v>
      </c>
      <c r="O12" s="3"/>
      <c r="P12" s="2"/>
      <c r="Q12" s="22"/>
      <c r="R12" s="22"/>
      <c r="S12" s="3"/>
      <c r="T12" s="2"/>
      <c r="U12" s="2"/>
      <c r="V12" s="3"/>
    </row>
    <row r="13" spans="1:22" ht="18.75" customHeight="1">
      <c r="A13" s="84"/>
      <c r="B13" s="76"/>
      <c r="C13" s="131" t="str">
        <f>IF(入力!C13="","",+入力!C13)</f>
        <v/>
      </c>
      <c r="D13" s="270"/>
      <c r="E13" s="272"/>
      <c r="F13" s="199"/>
      <c r="G13" s="276"/>
      <c r="H13" s="276"/>
      <c r="I13" s="276"/>
      <c r="J13" s="276"/>
      <c r="K13" s="277"/>
      <c r="L13" s="278"/>
      <c r="M13" s="267"/>
      <c r="N13" s="144"/>
      <c r="O13" s="3"/>
      <c r="P13" s="3"/>
      <c r="Q13" s="3"/>
      <c r="R13" s="303" t="s">
        <v>194</v>
      </c>
      <c r="S13" s="303"/>
      <c r="T13" s="300">
        <f>IF(入力!$L$3="","平成　　年　　月　　日",入力!$L$3)</f>
        <v>43831</v>
      </c>
      <c r="U13" s="300"/>
      <c r="V13" s="301"/>
    </row>
    <row r="14" spans="1:22" ht="18.75" customHeight="1">
      <c r="A14" s="86">
        <v>2</v>
      </c>
      <c r="B14" s="68"/>
      <c r="C14" s="130" t="str">
        <f>IF(入力!C14="","",+入力!C14)</f>
        <v/>
      </c>
      <c r="D14" s="269" t="str">
        <f>IF(入力!D14="","",+入力!D14)</f>
        <v/>
      </c>
      <c r="E14" s="271" t="str">
        <f>IF(入力!E14="","",+入力!E14)</f>
        <v/>
      </c>
      <c r="F14" s="198"/>
      <c r="G14" s="273" t="str">
        <f>IF(入力!G14="","",+入力!G14)</f>
        <v/>
      </c>
      <c r="H14" s="274"/>
      <c r="I14" s="274"/>
      <c r="J14" s="274"/>
      <c r="K14" s="275"/>
      <c r="L14" s="263" t="str">
        <f>IF(入力!L14=0,"",IF(入力!Q14=1,(入力!L14-入力!M14),入力!L14))</f>
        <v/>
      </c>
      <c r="M14" s="265">
        <f>入力!M14</f>
        <v>0</v>
      </c>
      <c r="N14" s="144">
        <f>IF(AND(M14&gt;0,ISNUMBER(L14)=TRUE),IF(ISNUMBER(入力!O14)=FALSE,"",INDEX((三万未満code,三万以上code),入力!O14+1,1,IF((L14+M14)&lt;30000,1,2))),0)</f>
        <v>0</v>
      </c>
      <c r="O14" s="3"/>
      <c r="P14" s="3"/>
      <c r="Q14" s="3"/>
      <c r="R14" s="3"/>
      <c r="S14" s="3"/>
      <c r="T14" s="107"/>
      <c r="U14" s="107"/>
      <c r="V14" s="107"/>
    </row>
    <row r="15" spans="1:22" ht="18.75" customHeight="1">
      <c r="A15" s="87"/>
      <c r="B15" s="88"/>
      <c r="C15" s="132" t="str">
        <f>IF(入力!C15="","",+入力!C15)</f>
        <v/>
      </c>
      <c r="D15" s="270"/>
      <c r="E15" s="272"/>
      <c r="F15" s="199"/>
      <c r="G15" s="276"/>
      <c r="H15" s="276"/>
      <c r="I15" s="276"/>
      <c r="J15" s="276"/>
      <c r="K15" s="277"/>
      <c r="L15" s="278"/>
      <c r="M15" s="267"/>
      <c r="N15" s="144"/>
      <c r="O15" s="3"/>
      <c r="P15" s="2"/>
      <c r="Q15" s="148" t="s">
        <v>170</v>
      </c>
      <c r="R15" s="149"/>
      <c r="S15" s="149"/>
      <c r="T15" s="149"/>
      <c r="U15" s="302"/>
      <c r="V15" s="2"/>
    </row>
    <row r="16" spans="1:22" ht="18.75" customHeight="1">
      <c r="A16" s="86">
        <v>3</v>
      </c>
      <c r="B16" s="68"/>
      <c r="C16" s="130" t="str">
        <f>IF(入力!C16="","",+入力!C16)</f>
        <v/>
      </c>
      <c r="D16" s="269" t="str">
        <f>IF(入力!D16="","",+入力!D16)</f>
        <v/>
      </c>
      <c r="E16" s="271" t="str">
        <f>IF(入力!E16="","",+入力!E16)</f>
        <v/>
      </c>
      <c r="F16" s="198"/>
      <c r="G16" s="273" t="str">
        <f>IF(入力!G16="","",+入力!G16)</f>
        <v/>
      </c>
      <c r="H16" s="274"/>
      <c r="I16" s="274"/>
      <c r="J16" s="274"/>
      <c r="K16" s="275"/>
      <c r="L16" s="263" t="str">
        <f>IF(入力!L16=0,"",IF(入力!Q16=1,(入力!L16-入力!M16),入力!L16))</f>
        <v/>
      </c>
      <c r="M16" s="265">
        <f>入力!M16</f>
        <v>0</v>
      </c>
      <c r="N16" s="144">
        <f>IF(AND(M16&gt;0,ISNUMBER(L16)=TRUE),IF(ISNUMBER(入力!O16)=FALSE,"",INDEX((三万未満code,三万以上code),入力!O16+1,1,IF((L16+M16)&lt;30000,1,2))),0)</f>
        <v>0</v>
      </c>
      <c r="O16" s="3"/>
      <c r="P16" s="2"/>
      <c r="Q16" s="3"/>
      <c r="R16" s="3"/>
      <c r="S16" s="3"/>
      <c r="T16" s="3"/>
      <c r="U16" s="3"/>
      <c r="V16" s="3"/>
    </row>
    <row r="17" spans="1:22" ht="18.75" customHeight="1">
      <c r="A17" s="87"/>
      <c r="B17" s="76"/>
      <c r="C17" s="132" t="str">
        <f>IF(入力!C17="","",+入力!C17)</f>
        <v/>
      </c>
      <c r="D17" s="270"/>
      <c r="E17" s="272"/>
      <c r="F17" s="199"/>
      <c r="G17" s="276"/>
      <c r="H17" s="276"/>
      <c r="I17" s="276"/>
      <c r="J17" s="276"/>
      <c r="K17" s="277"/>
      <c r="L17" s="278"/>
      <c r="M17" s="267"/>
      <c r="N17" s="144"/>
      <c r="O17" s="3"/>
      <c r="P17" s="2"/>
      <c r="Q17" s="3"/>
      <c r="R17" s="148" t="s">
        <v>106</v>
      </c>
      <c r="S17" s="302"/>
      <c r="T17" s="148" t="s">
        <v>107</v>
      </c>
      <c r="U17" s="149"/>
      <c r="V17" s="302"/>
    </row>
    <row r="18" spans="1:22" ht="18.75" customHeight="1">
      <c r="A18" s="86">
        <v>4</v>
      </c>
      <c r="B18" s="68"/>
      <c r="C18" s="130" t="str">
        <f>IF(入力!C18="","",+入力!C18)</f>
        <v/>
      </c>
      <c r="D18" s="269" t="str">
        <f>IF(入力!D18="","",+入力!D18)</f>
        <v/>
      </c>
      <c r="E18" s="271" t="str">
        <f>IF(入力!E18="","",+入力!E18)</f>
        <v/>
      </c>
      <c r="F18" s="198"/>
      <c r="G18" s="273" t="str">
        <f>IF(入力!G18="","",+入力!G18)</f>
        <v/>
      </c>
      <c r="H18" s="274"/>
      <c r="I18" s="274"/>
      <c r="J18" s="274"/>
      <c r="K18" s="275"/>
      <c r="L18" s="263" t="str">
        <f>IF(入力!L18=0,"",IF(入力!Q18=1,(入力!L18-入力!M18),入力!L18))</f>
        <v/>
      </c>
      <c r="M18" s="265">
        <f>入力!M18</f>
        <v>0</v>
      </c>
      <c r="N18" s="144">
        <f>IF(AND(M18&gt;0,ISNUMBER(L18)=TRUE),IF(ISNUMBER(入力!O18)=FALSE,"",INDEX((三万未満code,三万以上code),入力!O18+1,1,IF((L18+M18)&lt;30000,1,2))),0)</f>
        <v>0</v>
      </c>
      <c r="O18" s="3"/>
      <c r="P18" s="148" t="s">
        <v>171</v>
      </c>
      <c r="Q18" s="302"/>
      <c r="R18" s="109">
        <f>H918</f>
        <v>0</v>
      </c>
      <c r="S18" s="141" t="s">
        <v>110</v>
      </c>
      <c r="T18" s="310">
        <f>L918</f>
        <v>0</v>
      </c>
      <c r="U18" s="311"/>
      <c r="V18" s="133" t="s">
        <v>111</v>
      </c>
    </row>
    <row r="19" spans="1:22" ht="18.75" customHeight="1">
      <c r="A19" s="87"/>
      <c r="B19" s="88"/>
      <c r="C19" s="132" t="str">
        <f>IF(入力!C19="","",+入力!C19)</f>
        <v/>
      </c>
      <c r="D19" s="270"/>
      <c r="E19" s="272"/>
      <c r="F19" s="199"/>
      <c r="G19" s="276"/>
      <c r="H19" s="276"/>
      <c r="I19" s="276"/>
      <c r="J19" s="276"/>
      <c r="K19" s="277"/>
      <c r="L19" s="278"/>
      <c r="M19" s="267"/>
      <c r="N19" s="144"/>
      <c r="O19" s="3"/>
      <c r="P19" s="2"/>
      <c r="Q19" s="2"/>
      <c r="R19" s="2"/>
      <c r="S19" s="2"/>
      <c r="T19" s="2"/>
      <c r="U19" s="2"/>
      <c r="V19" s="2"/>
    </row>
    <row r="20" spans="1:22" ht="18.75" customHeight="1">
      <c r="A20" s="86">
        <v>5</v>
      </c>
      <c r="B20" s="68"/>
      <c r="C20" s="130" t="str">
        <f>IF(入力!C20="","",+入力!C20)</f>
        <v/>
      </c>
      <c r="D20" s="269" t="str">
        <f>IF(入力!D20="","",+入力!D20)</f>
        <v/>
      </c>
      <c r="E20" s="271" t="str">
        <f>IF(入力!E20="","",+入力!E20)</f>
        <v/>
      </c>
      <c r="F20" s="198"/>
      <c r="G20" s="273" t="str">
        <f>IF(入力!G20="","",+入力!G20)</f>
        <v/>
      </c>
      <c r="H20" s="274"/>
      <c r="I20" s="274"/>
      <c r="J20" s="274"/>
      <c r="K20" s="275"/>
      <c r="L20" s="263" t="str">
        <f>IF(入力!L20=0,"",IF(入力!Q20=1,(入力!L20-入力!M20),入力!L20))</f>
        <v/>
      </c>
      <c r="M20" s="265">
        <f>入力!M20</f>
        <v>0</v>
      </c>
      <c r="N20" s="144">
        <f>IF(AND(M20&gt;0,ISNUMBER(L20)=TRUE),IF(ISNUMBER(入力!O20)=FALSE,"",INDEX((三万未満code,三万以上code),入力!O20+1,1,IF((L20+M20)&lt;30000,1,2))),0)</f>
        <v>0</v>
      </c>
      <c r="O20" s="3"/>
      <c r="P20" s="148" t="s">
        <v>4</v>
      </c>
      <c r="Q20" s="302"/>
      <c r="R20" s="148" t="s">
        <v>106</v>
      </c>
      <c r="S20" s="302"/>
      <c r="T20" s="148" t="s">
        <v>107</v>
      </c>
      <c r="U20" s="149"/>
      <c r="V20" s="302"/>
    </row>
    <row r="21" spans="1:22" ht="18.75" customHeight="1">
      <c r="A21" s="87"/>
      <c r="B21" s="76"/>
      <c r="C21" s="132" t="str">
        <f>IF(入力!C21="","",+入力!C21)</f>
        <v/>
      </c>
      <c r="D21" s="270"/>
      <c r="E21" s="272"/>
      <c r="F21" s="199"/>
      <c r="G21" s="276"/>
      <c r="H21" s="276"/>
      <c r="I21" s="276"/>
      <c r="J21" s="276"/>
      <c r="K21" s="277"/>
      <c r="L21" s="278"/>
      <c r="M21" s="267"/>
      <c r="N21" s="144"/>
      <c r="O21" s="3"/>
      <c r="P21" s="312" t="s">
        <v>108</v>
      </c>
      <c r="Q21" s="108" t="s">
        <v>109</v>
      </c>
      <c r="R21" s="109">
        <f>COUNTIF(N12:N915,"h")</f>
        <v>0</v>
      </c>
      <c r="S21" s="141" t="s">
        <v>110</v>
      </c>
      <c r="T21" s="310">
        <f>R21*説明!G$5</f>
        <v>0</v>
      </c>
      <c r="U21" s="311"/>
      <c r="V21" s="133" t="s">
        <v>111</v>
      </c>
    </row>
    <row r="22" spans="1:22" ht="18.75" customHeight="1">
      <c r="A22" s="86">
        <v>6</v>
      </c>
      <c r="B22" s="68"/>
      <c r="C22" s="130" t="str">
        <f>IF(入力!C22="","",+入力!C22)</f>
        <v/>
      </c>
      <c r="D22" s="269" t="str">
        <f>IF(入力!D22="","",+入力!D22)</f>
        <v/>
      </c>
      <c r="E22" s="271" t="str">
        <f>IF(入力!E22="","",+入力!E22)</f>
        <v/>
      </c>
      <c r="F22" s="198"/>
      <c r="G22" s="273" t="str">
        <f>IF(入力!G22="","",+入力!G22)</f>
        <v/>
      </c>
      <c r="H22" s="274"/>
      <c r="I22" s="274"/>
      <c r="J22" s="274"/>
      <c r="K22" s="275"/>
      <c r="L22" s="263" t="str">
        <f>IF(入力!L22=0,"",IF(入力!Q22=1,(入力!L22-入力!M22),入力!L22))</f>
        <v/>
      </c>
      <c r="M22" s="265">
        <f>入力!M22</f>
        <v>0</v>
      </c>
      <c r="N22" s="144">
        <f>IF(AND(M22&gt;0,ISNUMBER(L22)=TRUE),IF(ISNUMBER(入力!O22)=FALSE,"",INDEX((三万未満code,三万以上code),入力!O22+1,1,IF((L22+M22)&lt;30000,1,2))),0)</f>
        <v>0</v>
      </c>
      <c r="O22" s="3"/>
      <c r="P22" s="313"/>
      <c r="Q22" s="108" t="s">
        <v>112</v>
      </c>
      <c r="R22" s="109">
        <f>COUNTIF(N12:N915,"a")</f>
        <v>0</v>
      </c>
      <c r="S22" s="141" t="s">
        <v>110</v>
      </c>
      <c r="T22" s="310">
        <f>R22*説明!E$5</f>
        <v>0</v>
      </c>
      <c r="U22" s="311"/>
      <c r="V22" s="133" t="s">
        <v>111</v>
      </c>
    </row>
    <row r="23" spans="1:22" ht="18.75" customHeight="1">
      <c r="A23" s="87"/>
      <c r="B23" s="88"/>
      <c r="C23" s="132" t="str">
        <f>IF(入力!C23="","",+入力!C23)</f>
        <v/>
      </c>
      <c r="D23" s="270"/>
      <c r="E23" s="272"/>
      <c r="F23" s="199"/>
      <c r="G23" s="276"/>
      <c r="H23" s="276"/>
      <c r="I23" s="276"/>
      <c r="J23" s="276"/>
      <c r="K23" s="277"/>
      <c r="L23" s="278"/>
      <c r="M23" s="267"/>
      <c r="N23" s="144"/>
      <c r="O23" s="3"/>
      <c r="P23" s="312" t="s">
        <v>113</v>
      </c>
      <c r="Q23" s="108" t="s">
        <v>109</v>
      </c>
      <c r="R23" s="109">
        <f>COUNTIF(N12:N915,"i")</f>
        <v>0</v>
      </c>
      <c r="S23" s="141" t="s">
        <v>110</v>
      </c>
      <c r="T23" s="310">
        <f>R23*説明!G$6</f>
        <v>0</v>
      </c>
      <c r="U23" s="311"/>
      <c r="V23" s="133" t="s">
        <v>111</v>
      </c>
    </row>
    <row r="24" spans="1:22" ht="18.75" customHeight="1">
      <c r="A24" s="86">
        <v>7</v>
      </c>
      <c r="B24" s="68"/>
      <c r="C24" s="130" t="str">
        <f>IF(入力!C24="","",+入力!C24)</f>
        <v/>
      </c>
      <c r="D24" s="269" t="str">
        <f>IF(入力!D24="","",+入力!D24)</f>
        <v/>
      </c>
      <c r="E24" s="271" t="str">
        <f>IF(入力!E24="","",+入力!E24)</f>
        <v/>
      </c>
      <c r="F24" s="198"/>
      <c r="G24" s="273" t="str">
        <f>IF(入力!G24="","",+入力!G24)</f>
        <v/>
      </c>
      <c r="H24" s="274"/>
      <c r="I24" s="274"/>
      <c r="J24" s="274"/>
      <c r="K24" s="275"/>
      <c r="L24" s="263" t="str">
        <f>IF(入力!L24=0,"",IF(入力!Q24=1,(入力!L24-入力!M24),入力!L24))</f>
        <v/>
      </c>
      <c r="M24" s="265">
        <f>入力!M24</f>
        <v>0</v>
      </c>
      <c r="N24" s="144">
        <f>IF(AND(M24&gt;0,ISNUMBER(L24)=TRUE),IF(ISNUMBER(入力!O24)=FALSE,"",INDEX((三万未満code,三万以上code),入力!O24+1,1,IF((L24+M24)&lt;30000,1,2))),0)</f>
        <v>0</v>
      </c>
      <c r="O24" s="3"/>
      <c r="P24" s="313"/>
      <c r="Q24" s="108" t="s">
        <v>112</v>
      </c>
      <c r="R24" s="109">
        <f>COUNTIF(N12:N915,"b")</f>
        <v>0</v>
      </c>
      <c r="S24" s="141" t="s">
        <v>110</v>
      </c>
      <c r="T24" s="310">
        <f>R24*説明!E$6</f>
        <v>0</v>
      </c>
      <c r="U24" s="311"/>
      <c r="V24" s="133" t="s">
        <v>111</v>
      </c>
    </row>
    <row r="25" spans="1:22" ht="18.75" customHeight="1">
      <c r="A25" s="87"/>
      <c r="B25" s="76"/>
      <c r="C25" s="132" t="str">
        <f>IF(入力!C25="","",+入力!C25)</f>
        <v/>
      </c>
      <c r="D25" s="270"/>
      <c r="E25" s="272"/>
      <c r="F25" s="199"/>
      <c r="G25" s="276"/>
      <c r="H25" s="276"/>
      <c r="I25" s="276"/>
      <c r="J25" s="276"/>
      <c r="K25" s="277"/>
      <c r="L25" s="278"/>
      <c r="M25" s="267"/>
      <c r="N25" s="144"/>
      <c r="O25" s="3"/>
      <c r="P25" s="312" t="s">
        <v>114</v>
      </c>
      <c r="Q25" s="108" t="s">
        <v>109</v>
      </c>
      <c r="R25" s="109">
        <f>COUNTIF(N12:N915,"j")</f>
        <v>0</v>
      </c>
      <c r="S25" s="141" t="s">
        <v>110</v>
      </c>
      <c r="T25" s="310">
        <f>R25*説明!G$7</f>
        <v>0</v>
      </c>
      <c r="U25" s="311"/>
      <c r="V25" s="133" t="s">
        <v>111</v>
      </c>
    </row>
    <row r="26" spans="1:22" ht="18.75" customHeight="1">
      <c r="A26" s="86">
        <v>8</v>
      </c>
      <c r="B26" s="68"/>
      <c r="C26" s="130" t="str">
        <f>IF(入力!C26="","",+入力!C26)</f>
        <v/>
      </c>
      <c r="D26" s="269" t="str">
        <f>IF(入力!D26="","",+入力!D26)</f>
        <v/>
      </c>
      <c r="E26" s="271" t="str">
        <f>IF(入力!E26="","",+入力!E26)</f>
        <v/>
      </c>
      <c r="F26" s="198"/>
      <c r="G26" s="273" t="str">
        <f>IF(入力!G26="","",+入力!G26)</f>
        <v/>
      </c>
      <c r="H26" s="274"/>
      <c r="I26" s="274"/>
      <c r="J26" s="274"/>
      <c r="K26" s="275"/>
      <c r="L26" s="263" t="str">
        <f>IF(入力!L26=0,"",IF(入力!Q26=1,(入力!L26-入力!M26),入力!L26))</f>
        <v/>
      </c>
      <c r="M26" s="265">
        <f>入力!M26</f>
        <v>0</v>
      </c>
      <c r="N26" s="144">
        <f>IF(AND(M26&gt;0,ISNUMBER(L26)=TRUE),IF(ISNUMBER(入力!O26)=FALSE,"",INDEX((三万未満code,三万以上code),入力!O26+1,1,IF((L26+M26)&lt;30000,1,2))),0)</f>
        <v>0</v>
      </c>
      <c r="O26" s="3"/>
      <c r="P26" s="313"/>
      <c r="Q26" s="108" t="s">
        <v>112</v>
      </c>
      <c r="R26" s="109">
        <f>COUNTIF(N12:N915,"c")</f>
        <v>0</v>
      </c>
      <c r="S26" s="141" t="s">
        <v>110</v>
      </c>
      <c r="T26" s="310">
        <f>R26*説明!E$7</f>
        <v>0</v>
      </c>
      <c r="U26" s="311"/>
      <c r="V26" s="133" t="s">
        <v>111</v>
      </c>
    </row>
    <row r="27" spans="1:22" ht="18.75" customHeight="1">
      <c r="A27" s="87"/>
      <c r="B27" s="88"/>
      <c r="C27" s="132" t="str">
        <f>IF(入力!C27="","",+入力!C27)</f>
        <v/>
      </c>
      <c r="D27" s="270"/>
      <c r="E27" s="272"/>
      <c r="F27" s="199"/>
      <c r="G27" s="276"/>
      <c r="H27" s="276"/>
      <c r="I27" s="276"/>
      <c r="J27" s="276"/>
      <c r="K27" s="277"/>
      <c r="L27" s="278"/>
      <c r="M27" s="267"/>
      <c r="N27" s="144"/>
      <c r="O27" s="3"/>
      <c r="P27" s="312" t="s">
        <v>115</v>
      </c>
      <c r="Q27" s="108" t="s">
        <v>116</v>
      </c>
      <c r="R27" s="109">
        <f>COUNTIF(N12:N915,"k")+COUNTIF(N12:N915,"d")</f>
        <v>0</v>
      </c>
      <c r="S27" s="141" t="s">
        <v>110</v>
      </c>
      <c r="T27" s="310">
        <f>R27*説明!E$8</f>
        <v>0</v>
      </c>
      <c r="U27" s="311"/>
      <c r="V27" s="133" t="s">
        <v>111</v>
      </c>
    </row>
    <row r="28" spans="1:22" ht="18.75" customHeight="1">
      <c r="A28" s="86">
        <v>9</v>
      </c>
      <c r="B28" s="68"/>
      <c r="C28" s="130" t="str">
        <f>IF(入力!C28="","",+入力!C28)</f>
        <v/>
      </c>
      <c r="D28" s="269" t="str">
        <f>IF(入力!D28="","",+入力!D28)</f>
        <v/>
      </c>
      <c r="E28" s="271" t="str">
        <f>IF(入力!E28="","",+入力!E28)</f>
        <v/>
      </c>
      <c r="F28" s="198"/>
      <c r="G28" s="273" t="str">
        <f>IF(入力!G28="","",+入力!G28)</f>
        <v/>
      </c>
      <c r="H28" s="274"/>
      <c r="I28" s="274"/>
      <c r="J28" s="274"/>
      <c r="K28" s="275"/>
      <c r="L28" s="263" t="str">
        <f>IF(入力!L28=0,"",IF(入力!Q28=1,(入力!L28-入力!M28),入力!L28))</f>
        <v/>
      </c>
      <c r="M28" s="265">
        <f>入力!M28</f>
        <v>0</v>
      </c>
      <c r="N28" s="144">
        <f>IF(AND(M28&gt;0,ISNUMBER(L28)=TRUE),IF(ISNUMBER(入力!O28)=FALSE,"",INDEX((三万未満code,三万以上code),入力!O28+1,1,IF((L28+M28)&lt;30000,1,2))),0)</f>
        <v>0</v>
      </c>
      <c r="O28" s="3"/>
      <c r="P28" s="313"/>
      <c r="Q28" s="108" t="s">
        <v>117</v>
      </c>
      <c r="R28" s="109">
        <f>COUNTIF(N12:N915,"e")+COUNTIF(N12:N915,"l")</f>
        <v>0</v>
      </c>
      <c r="S28" s="141" t="s">
        <v>110</v>
      </c>
      <c r="T28" s="310">
        <f>R28*説明!E$9</f>
        <v>0</v>
      </c>
      <c r="U28" s="311"/>
      <c r="V28" s="133" t="s">
        <v>111</v>
      </c>
    </row>
    <row r="29" spans="1:22" ht="18.75" customHeight="1">
      <c r="A29" s="87"/>
      <c r="B29" s="76"/>
      <c r="C29" s="132" t="str">
        <f>IF(入力!C29="","",+入力!C29)</f>
        <v/>
      </c>
      <c r="D29" s="270"/>
      <c r="E29" s="272"/>
      <c r="F29" s="199"/>
      <c r="G29" s="276"/>
      <c r="H29" s="276"/>
      <c r="I29" s="276"/>
      <c r="J29" s="276"/>
      <c r="K29" s="277"/>
      <c r="L29" s="278"/>
      <c r="M29" s="267"/>
      <c r="N29" s="144"/>
      <c r="O29" s="3"/>
      <c r="P29" s="312" t="s">
        <v>132</v>
      </c>
      <c r="Q29" s="108" t="s">
        <v>116</v>
      </c>
      <c r="R29" s="109">
        <f>COUNTIF(N12:N915,"f")+COUNTIF(N12:N915,"m")</f>
        <v>0</v>
      </c>
      <c r="S29" s="141" t="s">
        <v>110</v>
      </c>
      <c r="T29" s="310">
        <f>R29*説明!E$10</f>
        <v>0</v>
      </c>
      <c r="U29" s="311"/>
      <c r="V29" s="133" t="s">
        <v>111</v>
      </c>
    </row>
    <row r="30" spans="1:22" ht="18.75" customHeight="1">
      <c r="A30" s="86">
        <v>10</v>
      </c>
      <c r="B30" s="68"/>
      <c r="C30" s="130" t="str">
        <f>IF(入力!C30="","",+入力!C30)</f>
        <v/>
      </c>
      <c r="D30" s="269" t="str">
        <f>IF(入力!D30="","",+入力!D30)</f>
        <v/>
      </c>
      <c r="E30" s="271" t="str">
        <f>IF(入力!E30="","",+入力!E30)</f>
        <v/>
      </c>
      <c r="F30" s="198"/>
      <c r="G30" s="273" t="str">
        <f>IF(入力!G30="","",+入力!G30)</f>
        <v/>
      </c>
      <c r="H30" s="274"/>
      <c r="I30" s="274"/>
      <c r="J30" s="274"/>
      <c r="K30" s="275"/>
      <c r="L30" s="263" t="str">
        <f>IF(入力!L30=0,"",IF(入力!Q30=1,(入力!L30-入力!M30),入力!L30))</f>
        <v/>
      </c>
      <c r="M30" s="265">
        <f>入力!M30</f>
        <v>0</v>
      </c>
      <c r="N30" s="144">
        <f>IF(AND(M30&gt;0,ISNUMBER(L30)=TRUE),IF(ISNUMBER(入力!O30)=FALSE,"",INDEX((三万未満code,三万以上code),入力!O30+1,1,IF((L30+M30)&lt;30000,1,2))),0)</f>
        <v>0</v>
      </c>
      <c r="O30" s="3"/>
      <c r="P30" s="313"/>
      <c r="Q30" s="108" t="s">
        <v>117</v>
      </c>
      <c r="R30" s="109">
        <f>COUNTIF(N12:N915,"g")+COUNTIF(N12:N915,"n")</f>
        <v>0</v>
      </c>
      <c r="S30" s="141" t="s">
        <v>110</v>
      </c>
      <c r="T30" s="310">
        <f>R30*説明!E$11</f>
        <v>0</v>
      </c>
      <c r="U30" s="311"/>
      <c r="V30" s="133" t="s">
        <v>111</v>
      </c>
    </row>
    <row r="31" spans="1:22" ht="18.75" customHeight="1">
      <c r="A31" s="87"/>
      <c r="B31" s="88"/>
      <c r="C31" s="132" t="str">
        <f>IF(入力!C31="","",+入力!C31)</f>
        <v/>
      </c>
      <c r="D31" s="270"/>
      <c r="E31" s="272"/>
      <c r="F31" s="199"/>
      <c r="G31" s="276"/>
      <c r="H31" s="276"/>
      <c r="I31" s="276"/>
      <c r="J31" s="276"/>
      <c r="K31" s="277"/>
      <c r="L31" s="278"/>
      <c r="M31" s="267"/>
      <c r="N31" s="144"/>
      <c r="O31" s="3"/>
      <c r="P31" s="148" t="s">
        <v>81</v>
      </c>
      <c r="Q31" s="302"/>
      <c r="R31" s="109">
        <f>SUM(R21:R30)</f>
        <v>0</v>
      </c>
      <c r="S31" s="141" t="s">
        <v>110</v>
      </c>
      <c r="T31" s="310">
        <f>SUM(T21:T28)</f>
        <v>0</v>
      </c>
      <c r="U31" s="311"/>
      <c r="V31" s="133" t="s">
        <v>111</v>
      </c>
    </row>
    <row r="32" spans="1:22" ht="18.75" customHeight="1">
      <c r="A32" s="86">
        <v>11</v>
      </c>
      <c r="B32" s="68"/>
      <c r="C32" s="130" t="str">
        <f>IF(入力!C32="","",+入力!C32)</f>
        <v/>
      </c>
      <c r="D32" s="269" t="str">
        <f>IF(入力!D32="","",+入力!D32)</f>
        <v/>
      </c>
      <c r="E32" s="271" t="str">
        <f>IF(入力!E32="","",+入力!E32)</f>
        <v/>
      </c>
      <c r="F32" s="198"/>
      <c r="G32" s="273" t="str">
        <f>IF(入力!G32="","",+入力!G32)</f>
        <v/>
      </c>
      <c r="H32" s="274"/>
      <c r="I32" s="274"/>
      <c r="J32" s="274"/>
      <c r="K32" s="275"/>
      <c r="L32" s="263" t="str">
        <f>IF(入力!L32=0,"",IF(入力!Q32=1,(入力!L32-入力!M32),入力!L32))</f>
        <v/>
      </c>
      <c r="M32" s="265">
        <f>入力!M32</f>
        <v>0</v>
      </c>
      <c r="N32" s="144">
        <f>IF(AND(M32&gt;0,ISNUMBER(L32)=TRUE),IF(ISNUMBER(入力!O32)=FALSE,"",INDEX((三万未満code,三万以上code),入力!O32+1,1,IF((L32+M32)&lt;30000,1,2))),0)</f>
        <v>0</v>
      </c>
      <c r="O32" s="3"/>
      <c r="P32" s="148" t="s">
        <v>153</v>
      </c>
      <c r="Q32" s="302"/>
      <c r="R32" s="314" t="s">
        <v>152</v>
      </c>
      <c r="S32" s="315"/>
      <c r="T32" s="310">
        <f>T31/1.1</f>
        <v>0</v>
      </c>
      <c r="U32" s="311"/>
      <c r="V32" s="133" t="s">
        <v>111</v>
      </c>
    </row>
    <row r="33" spans="1:22" ht="18.75" customHeight="1">
      <c r="A33" s="87"/>
      <c r="B33" s="76"/>
      <c r="C33" s="132" t="str">
        <f>IF(入力!C33="","",+入力!C33)</f>
        <v/>
      </c>
      <c r="D33" s="270"/>
      <c r="E33" s="272"/>
      <c r="F33" s="199"/>
      <c r="G33" s="276"/>
      <c r="H33" s="276"/>
      <c r="I33" s="276"/>
      <c r="J33" s="276"/>
      <c r="K33" s="277"/>
      <c r="L33" s="278"/>
      <c r="M33" s="267"/>
      <c r="N33" s="144"/>
      <c r="O33" s="3"/>
      <c r="P33" s="148" t="s">
        <v>161</v>
      </c>
      <c r="Q33" s="302"/>
      <c r="R33" s="314"/>
      <c r="S33" s="315"/>
      <c r="T33" s="310">
        <f>T18+T31</f>
        <v>0</v>
      </c>
      <c r="U33" s="311"/>
      <c r="V33" s="133" t="s">
        <v>111</v>
      </c>
    </row>
    <row r="34" spans="1:22" ht="18.75" customHeight="1">
      <c r="A34" s="86">
        <v>12</v>
      </c>
      <c r="B34" s="68"/>
      <c r="C34" s="130" t="str">
        <f>IF(入力!C34="","",+入力!C34)</f>
        <v/>
      </c>
      <c r="D34" s="269" t="str">
        <f>IF(入力!D34="","",+入力!D34)</f>
        <v/>
      </c>
      <c r="E34" s="271" t="str">
        <f>IF(入力!E34="","",+入力!E34)</f>
        <v/>
      </c>
      <c r="F34" s="198"/>
      <c r="G34" s="273" t="str">
        <f>IF(入力!G34="","",+入力!G34)</f>
        <v/>
      </c>
      <c r="H34" s="274"/>
      <c r="I34" s="274"/>
      <c r="J34" s="274"/>
      <c r="K34" s="275"/>
      <c r="L34" s="263" t="str">
        <f>IF(入力!L34=0,"",IF(入力!Q34=1,(入力!L34-入力!M34),入力!L34))</f>
        <v/>
      </c>
      <c r="M34" s="265">
        <f>入力!M34</f>
        <v>0</v>
      </c>
      <c r="N34" s="144">
        <f>IF(AND(M34&gt;0,ISNUMBER(L34)=TRUE),IF(ISNUMBER(入力!O34)=FALSE,"",INDEX((三万未満code,三万以上code),入力!O34+1,1,IF((L34+M34)&lt;30000,1,2))),0)</f>
        <v>0</v>
      </c>
      <c r="O34" s="3"/>
      <c r="P34" s="110" t="s">
        <v>118</v>
      </c>
      <c r="Q34" s="3"/>
      <c r="R34" s="3"/>
      <c r="S34" s="3"/>
      <c r="T34" s="3"/>
      <c r="U34" s="3"/>
      <c r="V34" s="143">
        <f>$M$46</f>
        <v>2020.01</v>
      </c>
    </row>
    <row r="35" spans="1:22" ht="18.75" customHeight="1">
      <c r="A35" s="87"/>
      <c r="B35" s="88"/>
      <c r="C35" s="132" t="str">
        <f>IF(入力!C35="","",+入力!C35)</f>
        <v/>
      </c>
      <c r="D35" s="270"/>
      <c r="E35" s="272"/>
      <c r="F35" s="199"/>
      <c r="G35" s="276"/>
      <c r="H35" s="276"/>
      <c r="I35" s="276"/>
      <c r="J35" s="276"/>
      <c r="K35" s="277"/>
      <c r="L35" s="278"/>
      <c r="M35" s="267"/>
      <c r="N35" s="144"/>
      <c r="O35" s="3"/>
      <c r="P35" s="3"/>
      <c r="Q35" s="3"/>
      <c r="R35" s="3"/>
      <c r="S35" s="3"/>
      <c r="T35" s="3"/>
      <c r="U35" s="3"/>
      <c r="V35" s="3"/>
    </row>
    <row r="36" spans="1:22" ht="18.75" customHeight="1">
      <c r="A36" s="86">
        <v>13</v>
      </c>
      <c r="B36" s="68"/>
      <c r="C36" s="130" t="str">
        <f>IF(入力!C36="","",+入力!C36)</f>
        <v/>
      </c>
      <c r="D36" s="269" t="str">
        <f>IF(入力!D36="","",+入力!D36)</f>
        <v/>
      </c>
      <c r="E36" s="271" t="str">
        <f>IF(入力!E36="","",+入力!E36)</f>
        <v/>
      </c>
      <c r="F36" s="198"/>
      <c r="G36" s="273" t="str">
        <f>IF(入力!G36="","",+入力!G36)</f>
        <v/>
      </c>
      <c r="H36" s="274"/>
      <c r="I36" s="274"/>
      <c r="J36" s="274"/>
      <c r="K36" s="275"/>
      <c r="L36" s="263" t="str">
        <f>IF(入力!L36=0,"",IF(入力!Q36=1,(入力!L36-入力!M36),入力!L36))</f>
        <v/>
      </c>
      <c r="M36" s="265">
        <f>入力!M36</f>
        <v>0</v>
      </c>
      <c r="N36" s="144">
        <f>IF(AND(M36&gt;0,ISNUMBER(L36)=TRUE),IF(ISNUMBER(入力!O36)=FALSE,"",INDEX((三万未満code,三万以上code),入力!O36+1,1,IF((L36+M36)&lt;30000,1,2))),0)</f>
        <v>0</v>
      </c>
      <c r="O36" s="3"/>
      <c r="P36" s="3"/>
      <c r="Q36" s="3"/>
      <c r="R36" s="3"/>
      <c r="S36" s="3"/>
      <c r="T36" s="3"/>
      <c r="U36" s="3"/>
      <c r="V36" s="3"/>
    </row>
    <row r="37" spans="1:22" ht="18.75" customHeight="1">
      <c r="A37" s="87"/>
      <c r="B37" s="76"/>
      <c r="C37" s="132" t="str">
        <f>IF(入力!C37="","",+入力!C37)</f>
        <v/>
      </c>
      <c r="D37" s="270"/>
      <c r="E37" s="272"/>
      <c r="F37" s="199"/>
      <c r="G37" s="276"/>
      <c r="H37" s="276"/>
      <c r="I37" s="276"/>
      <c r="J37" s="276"/>
      <c r="K37" s="277"/>
      <c r="L37" s="278"/>
      <c r="M37" s="267"/>
      <c r="N37" s="144"/>
      <c r="O37" s="3"/>
      <c r="P37" s="3"/>
      <c r="Q37" s="3"/>
      <c r="R37" s="3"/>
      <c r="S37" s="3"/>
      <c r="T37" s="3"/>
      <c r="U37" s="3"/>
      <c r="V37" s="3"/>
    </row>
    <row r="38" spans="1:22" ht="18.75" customHeight="1">
      <c r="A38" s="86">
        <v>14</v>
      </c>
      <c r="B38" s="68"/>
      <c r="C38" s="130" t="str">
        <f>IF(入力!C38="","",+入力!C38)</f>
        <v/>
      </c>
      <c r="D38" s="269" t="str">
        <f>IF(入力!D38="","",+入力!D38)</f>
        <v/>
      </c>
      <c r="E38" s="271" t="str">
        <f>IF(入力!E38="","",+入力!E38)</f>
        <v/>
      </c>
      <c r="F38" s="198"/>
      <c r="G38" s="273" t="str">
        <f>IF(入力!G38="","",+入力!G38)</f>
        <v/>
      </c>
      <c r="H38" s="274"/>
      <c r="I38" s="274"/>
      <c r="J38" s="274"/>
      <c r="K38" s="275"/>
      <c r="L38" s="263" t="str">
        <f>IF(入力!L38=0,"",IF(入力!Q38=1,(入力!L38-入力!M38),入力!L38))</f>
        <v/>
      </c>
      <c r="M38" s="265">
        <f>入力!M38</f>
        <v>0</v>
      </c>
      <c r="N38" s="144">
        <f>IF(AND(M38&gt;0,ISNUMBER(L38)=TRUE),IF(ISNUMBER(入力!O38)=FALSE,"",INDEX((三万未満code,三万以上code),入力!O38+1,1,IF((L38+M38)&lt;30000,1,2))),0)</f>
        <v>0</v>
      </c>
      <c r="O38" s="3"/>
      <c r="P38" s="3"/>
      <c r="Q38" s="3"/>
      <c r="R38" s="3"/>
      <c r="S38" s="3"/>
      <c r="T38" s="3"/>
      <c r="U38" s="3"/>
      <c r="V38" s="3"/>
    </row>
    <row r="39" spans="1:22" ht="18.75" customHeight="1">
      <c r="A39" s="87"/>
      <c r="B39" s="88"/>
      <c r="C39" s="132" t="str">
        <f>IF(入力!C39="","",+入力!C39)</f>
        <v/>
      </c>
      <c r="D39" s="270"/>
      <c r="E39" s="272"/>
      <c r="F39" s="199"/>
      <c r="G39" s="276"/>
      <c r="H39" s="276"/>
      <c r="I39" s="276"/>
      <c r="J39" s="276"/>
      <c r="K39" s="277"/>
      <c r="L39" s="278"/>
      <c r="M39" s="267"/>
      <c r="N39" s="144"/>
      <c r="O39" s="3"/>
      <c r="P39" s="3"/>
      <c r="Q39" s="3"/>
      <c r="R39" s="3"/>
      <c r="S39" s="3"/>
      <c r="T39" s="3"/>
      <c r="U39" s="3"/>
      <c r="V39" s="3"/>
    </row>
    <row r="40" spans="1:22" ht="18.75" customHeight="1">
      <c r="A40" s="86">
        <v>15</v>
      </c>
      <c r="B40" s="68"/>
      <c r="C40" s="130" t="str">
        <f>IF(入力!C40="","",+入力!C40)</f>
        <v/>
      </c>
      <c r="D40" s="269" t="str">
        <f>IF(入力!D40="","",+入力!D40)</f>
        <v/>
      </c>
      <c r="E40" s="271" t="str">
        <f>IF(入力!E40="","",+入力!E40)</f>
        <v/>
      </c>
      <c r="F40" s="198"/>
      <c r="G40" s="273" t="str">
        <f>IF(入力!G40="","",+入力!G40)</f>
        <v/>
      </c>
      <c r="H40" s="274"/>
      <c r="I40" s="274"/>
      <c r="J40" s="274"/>
      <c r="K40" s="275"/>
      <c r="L40" s="263" t="str">
        <f>IF(入力!L40=0,"",IF(入力!Q40=1,(入力!L40-入力!M40),入力!L40))</f>
        <v/>
      </c>
      <c r="M40" s="265">
        <f>入力!M40</f>
        <v>0</v>
      </c>
      <c r="N40" s="144">
        <f>IF(AND(M40&gt;0,ISNUMBER(L40)=TRUE),IF(ISNUMBER(入力!O40)=FALSE,"",INDEX((三万未満code,三万以上code),入力!O40+1,1,IF((L40+M40)&lt;30000,1,2))),0)</f>
        <v>0</v>
      </c>
      <c r="O40" s="3"/>
      <c r="P40" s="3"/>
      <c r="Q40" s="3"/>
      <c r="R40" s="3"/>
      <c r="S40" s="3"/>
      <c r="T40" s="3"/>
      <c r="U40" s="3"/>
      <c r="V40" s="3"/>
    </row>
    <row r="41" spans="1:22" ht="18.75" customHeight="1">
      <c r="A41" s="75"/>
      <c r="B41" s="76"/>
      <c r="C41" s="132" t="str">
        <f>IF(入力!C41="","",+入力!C41)</f>
        <v/>
      </c>
      <c r="D41" s="270"/>
      <c r="E41" s="272"/>
      <c r="F41" s="199"/>
      <c r="G41" s="276"/>
      <c r="H41" s="276"/>
      <c r="I41" s="276"/>
      <c r="J41" s="276"/>
      <c r="K41" s="277"/>
      <c r="L41" s="278"/>
      <c r="M41" s="267"/>
      <c r="N41" s="144"/>
      <c r="O41" s="3"/>
      <c r="P41" s="3"/>
      <c r="Q41" s="3"/>
      <c r="R41" s="3"/>
      <c r="S41" s="3"/>
      <c r="T41" s="3"/>
      <c r="U41" s="3"/>
      <c r="V41" s="3"/>
    </row>
    <row r="42" spans="1:22" ht="15" customHeight="1">
      <c r="A42" s="175" t="s">
        <v>62</v>
      </c>
      <c r="B42" s="175"/>
      <c r="C42" s="91" t="s">
        <v>77</v>
      </c>
      <c r="D42" s="129" t="s">
        <v>78</v>
      </c>
      <c r="E42" s="89"/>
      <c r="F42" s="36"/>
      <c r="G42" s="111"/>
      <c r="H42" s="198">
        <f>COUNTIF(L12:L41,"&gt;=1")</f>
        <v>0</v>
      </c>
      <c r="I42" s="178" t="s">
        <v>75</v>
      </c>
      <c r="J42" s="180" t="s">
        <v>76</v>
      </c>
      <c r="K42" s="181"/>
      <c r="L42" s="279">
        <f>SUM(L12:L41)</f>
        <v>0</v>
      </c>
      <c r="M42" s="281">
        <f>SUM(M12:M41)</f>
        <v>0</v>
      </c>
      <c r="N42" s="105"/>
      <c r="O42" s="3"/>
      <c r="P42" s="3"/>
      <c r="Q42" s="3"/>
      <c r="R42" s="3"/>
      <c r="S42" s="3"/>
      <c r="T42" s="3"/>
      <c r="U42" s="3"/>
      <c r="V42" s="3"/>
    </row>
    <row r="43" spans="1:22" ht="14.25" customHeight="1">
      <c r="A43" s="175"/>
      <c r="B43" s="175"/>
      <c r="C43" s="91" t="s">
        <v>79</v>
      </c>
      <c r="D43" s="129" t="s">
        <v>80</v>
      </c>
      <c r="E43" s="22"/>
      <c r="F43" s="22"/>
      <c r="G43" s="93"/>
      <c r="H43" s="199"/>
      <c r="I43" s="179"/>
      <c r="J43" s="182"/>
      <c r="K43" s="183"/>
      <c r="L43" s="280"/>
      <c r="M43" s="282"/>
      <c r="N43" s="105"/>
      <c r="O43" s="3"/>
      <c r="P43" s="3"/>
      <c r="Q43" s="3"/>
      <c r="R43" s="3"/>
      <c r="S43" s="3"/>
      <c r="T43" s="3"/>
      <c r="U43" s="3"/>
      <c r="V43" s="3"/>
    </row>
    <row r="44" spans="1:22" ht="14.25">
      <c r="A44" s="175"/>
      <c r="B44" s="175"/>
      <c r="C44" s="91" t="s">
        <v>165</v>
      </c>
      <c r="D44" s="129" t="s">
        <v>167</v>
      </c>
      <c r="E44" s="112"/>
      <c r="F44" s="22"/>
      <c r="G44" s="93"/>
      <c r="H44" s="198">
        <f>H42</f>
        <v>0</v>
      </c>
      <c r="I44" s="178" t="s">
        <v>75</v>
      </c>
      <c r="J44" s="180" t="s">
        <v>81</v>
      </c>
      <c r="K44" s="181"/>
      <c r="L44" s="263">
        <f>L42</f>
        <v>0</v>
      </c>
      <c r="M44" s="265">
        <f>M42</f>
        <v>0</v>
      </c>
      <c r="N44" s="105"/>
      <c r="O44" s="3"/>
      <c r="P44" s="3"/>
      <c r="Q44" s="3"/>
      <c r="R44" s="3"/>
      <c r="S44" s="3"/>
      <c r="T44" s="3"/>
      <c r="U44" s="3"/>
      <c r="V44" s="3"/>
    </row>
    <row r="45" spans="1:22" ht="14.25">
      <c r="A45" s="175"/>
      <c r="B45" s="175"/>
      <c r="C45" s="91" t="s">
        <v>166</v>
      </c>
      <c r="D45" s="129" t="s">
        <v>168</v>
      </c>
      <c r="E45" s="96"/>
      <c r="F45" s="22"/>
      <c r="G45" s="93"/>
      <c r="H45" s="262"/>
      <c r="I45" s="179"/>
      <c r="J45" s="182"/>
      <c r="K45" s="183"/>
      <c r="L45" s="264"/>
      <c r="M45" s="266"/>
      <c r="N45" s="105"/>
      <c r="O45" s="3"/>
      <c r="P45" s="3"/>
      <c r="Q45" s="3"/>
      <c r="R45" s="3"/>
      <c r="S45" s="3"/>
      <c r="T45" s="3"/>
      <c r="U45" s="3"/>
      <c r="V45" s="3"/>
    </row>
    <row r="46" spans="1:22" ht="14.25" hidden="1">
      <c r="A46" s="61"/>
      <c r="B46" s="61"/>
      <c r="C46" s="40"/>
      <c r="D46" s="40"/>
      <c r="E46" s="61"/>
      <c r="F46" s="61"/>
      <c r="G46" s="40"/>
      <c r="H46" s="40"/>
      <c r="I46" s="40"/>
      <c r="J46" s="40"/>
      <c r="K46" s="40"/>
      <c r="L46" s="40"/>
      <c r="M46" s="143">
        <v>2020.01</v>
      </c>
      <c r="N46" s="105"/>
      <c r="O46" s="3"/>
      <c r="P46" s="3"/>
      <c r="Q46" s="3"/>
      <c r="R46" s="3"/>
      <c r="S46" s="3"/>
      <c r="T46" s="3"/>
      <c r="U46" s="3"/>
      <c r="V46" s="3"/>
    </row>
    <row r="47" spans="1:22" ht="21">
      <c r="A47" s="3"/>
      <c r="B47" s="3"/>
      <c r="C47" s="145">
        <f>C$1</f>
        <v>2020.01</v>
      </c>
      <c r="D47" s="3"/>
      <c r="E47" s="230" t="s">
        <v>142</v>
      </c>
      <c r="F47" s="297"/>
      <c r="G47" s="297"/>
      <c r="H47" s="297"/>
      <c r="I47" s="297"/>
      <c r="J47" s="98"/>
      <c r="K47" s="50"/>
      <c r="L47" s="100"/>
      <c r="M47" s="104" t="str">
        <f>入力!M47</f>
        <v>ページ　2</v>
      </c>
      <c r="N47" s="105"/>
      <c r="O47" s="3"/>
      <c r="P47" s="3"/>
      <c r="Q47" s="3"/>
      <c r="R47" s="3"/>
      <c r="S47" s="3"/>
      <c r="T47" s="3"/>
      <c r="U47" s="3"/>
      <c r="V47" s="3"/>
    </row>
    <row r="48" spans="1:22" ht="15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05"/>
      <c r="O48" s="3"/>
      <c r="P48" s="3"/>
      <c r="Q48" s="3"/>
      <c r="R48" s="3"/>
      <c r="S48" s="3"/>
      <c r="T48" s="3"/>
      <c r="U48" s="3"/>
      <c r="V48" s="3"/>
    </row>
    <row r="49" spans="1:22" ht="22.5" thickTop="1" thickBot="1">
      <c r="A49" s="2"/>
      <c r="B49" s="2"/>
      <c r="C49" s="2"/>
      <c r="D49" s="2"/>
      <c r="E49" s="54"/>
      <c r="F49" s="54"/>
      <c r="G49" s="54"/>
      <c r="H49" s="54"/>
      <c r="I49" s="55"/>
      <c r="J49" s="98"/>
      <c r="K49" s="50" t="s">
        <v>55</v>
      </c>
      <c r="L49" s="298">
        <f>IF(入力!$L$3="","平成　　年　　月　　日",入力!$L$3)</f>
        <v>43831</v>
      </c>
      <c r="M49" s="299"/>
      <c r="N49" s="105"/>
      <c r="O49" s="3"/>
      <c r="P49" s="2" t="s">
        <v>102</v>
      </c>
      <c r="Q49" s="22"/>
      <c r="R49" s="22"/>
      <c r="S49" s="2"/>
      <c r="T49" s="304" t="s">
        <v>164</v>
      </c>
      <c r="U49" s="305"/>
      <c r="V49" s="306"/>
    </row>
    <row r="50" spans="1:22" ht="15.75" thickTop="1">
      <c r="A50" s="2"/>
      <c r="B50" s="2"/>
      <c r="C50" s="2" t="str">
        <f>+入力!$C50</f>
        <v>福島銀行</v>
      </c>
      <c r="D50" s="2"/>
      <c r="E50" s="2"/>
      <c r="F50" s="2"/>
      <c r="G50" s="2"/>
      <c r="H50" s="2"/>
      <c r="I50" s="55"/>
      <c r="J50" s="238" t="s">
        <v>174</v>
      </c>
      <c r="K50" s="238"/>
      <c r="L50" s="290" t="str">
        <f>IF(入力!$L$4="","",入力!$L$4)</f>
        <v/>
      </c>
      <c r="M50" s="290"/>
      <c r="N50" s="105"/>
      <c r="O50" s="3"/>
      <c r="P50" s="106" t="str">
        <f>入力!L52&amp;"  様"</f>
        <v xml:space="preserve">  様</v>
      </c>
      <c r="Q50" s="22"/>
      <c r="R50" s="22"/>
      <c r="S50" s="2"/>
      <c r="T50" s="3"/>
      <c r="U50" s="3"/>
      <c r="V50" s="3"/>
    </row>
    <row r="51" spans="1:22" ht="15">
      <c r="A51" s="2"/>
      <c r="B51" s="288" t="str">
        <f>IF(入力!$B$5=0,"",入力!$B$5)</f>
        <v/>
      </c>
      <c r="C51" s="288"/>
      <c r="D51" s="288"/>
      <c r="E51" s="22" t="s">
        <v>177</v>
      </c>
      <c r="F51" s="22"/>
      <c r="G51" s="62"/>
      <c r="H51" s="55"/>
      <c r="I51" s="55"/>
      <c r="J51" s="289" t="s">
        <v>176</v>
      </c>
      <c r="K51" s="289"/>
      <c r="L51" s="291" t="str">
        <f>IF(入力!$L$5="","",入力!$L$5)</f>
        <v/>
      </c>
      <c r="M51" s="291"/>
      <c r="N51" s="105"/>
      <c r="O51" s="3"/>
      <c r="P51" s="2"/>
      <c r="Q51" s="22"/>
      <c r="R51" s="22"/>
      <c r="S51" s="3"/>
      <c r="T51" s="2"/>
      <c r="U51" s="2"/>
      <c r="V51" s="3"/>
    </row>
    <row r="52" spans="1:22" ht="15">
      <c r="A52" s="2"/>
      <c r="B52" s="2"/>
      <c r="C52" s="60"/>
      <c r="D52" s="22"/>
      <c r="E52" s="22"/>
      <c r="F52" s="283" t="s">
        <v>119</v>
      </c>
      <c r="G52" s="284"/>
      <c r="H52" s="285"/>
      <c r="I52" s="55"/>
      <c r="J52" s="223" t="s">
        <v>175</v>
      </c>
      <c r="K52" s="223"/>
      <c r="L52" s="286" t="str">
        <f>IF(入力!$L$6="","",入力!$L$6)</f>
        <v/>
      </c>
      <c r="M52" s="287"/>
      <c r="N52" s="105"/>
      <c r="O52" s="3"/>
      <c r="P52" s="3"/>
      <c r="Q52" s="3"/>
      <c r="R52" s="303" t="s">
        <v>194</v>
      </c>
      <c r="S52" s="303"/>
      <c r="T52" s="300">
        <f>IF(入力!$L$3="","平成　　年　　月　　日",入力!$L$3)</f>
        <v>43831</v>
      </c>
      <c r="U52" s="300"/>
      <c r="V52" s="301"/>
    </row>
    <row r="53" spans="1:22" ht="14.25">
      <c r="A53" s="22"/>
      <c r="B53" s="22"/>
      <c r="C53" s="101" t="s">
        <v>59</v>
      </c>
      <c r="D53" s="1"/>
      <c r="E53" s="22"/>
      <c r="F53" s="283" t="str">
        <f>$F$7</f>
        <v>1フリコミ</v>
      </c>
      <c r="G53" s="284"/>
      <c r="H53" s="285"/>
      <c r="I53" s="2"/>
      <c r="J53" s="223" t="s">
        <v>60</v>
      </c>
      <c r="K53" s="223"/>
      <c r="L53" s="286" t="str">
        <f>IF(入力!$L$7="","",入力!$L$7)</f>
        <v/>
      </c>
      <c r="M53" s="287"/>
      <c r="N53" s="105"/>
      <c r="O53" s="3"/>
      <c r="P53" s="3"/>
      <c r="Q53" s="3"/>
      <c r="R53" s="3"/>
      <c r="S53" s="3"/>
      <c r="T53" s="107"/>
      <c r="U53" s="107"/>
      <c r="V53" s="107"/>
    </row>
    <row r="54" spans="1:22" ht="14.25">
      <c r="A54" s="2"/>
      <c r="B54" s="292">
        <f>入力!$B$8</f>
        <v>43831</v>
      </c>
      <c r="C54" s="293"/>
      <c r="D54" s="294"/>
      <c r="E54" s="22"/>
      <c r="F54" s="3"/>
      <c r="G54" s="3"/>
      <c r="H54" s="3"/>
      <c r="I54" s="2"/>
      <c r="J54" s="223" t="s">
        <v>90</v>
      </c>
      <c r="K54" s="223"/>
      <c r="L54" s="295" t="str">
        <f>IF(入力!$L$8="","",入力!$L$8)</f>
        <v/>
      </c>
      <c r="M54" s="296"/>
      <c r="N54" s="105"/>
      <c r="O54" s="3"/>
      <c r="P54" s="128" t="s">
        <v>154</v>
      </c>
      <c r="Q54" s="309" t="s">
        <v>157</v>
      </c>
      <c r="R54" s="309"/>
      <c r="S54" s="309"/>
      <c r="T54" s="309"/>
      <c r="U54" s="309"/>
      <c r="V54" s="2"/>
    </row>
    <row r="55" spans="1:22" ht="14.25">
      <c r="A55" s="61"/>
      <c r="B55" s="61"/>
      <c r="C55" s="40"/>
      <c r="D55" s="40"/>
      <c r="E55" s="61"/>
      <c r="F55" s="61"/>
      <c r="G55" s="40"/>
      <c r="H55" s="40"/>
      <c r="I55" s="61"/>
      <c r="J55" s="40"/>
      <c r="K55" s="40"/>
      <c r="L55" s="40"/>
      <c r="M55" s="40"/>
      <c r="N55" s="105"/>
      <c r="O55" s="3"/>
      <c r="P55" s="308" t="s">
        <v>155</v>
      </c>
      <c r="Q55" s="320" t="s">
        <v>162</v>
      </c>
      <c r="R55" s="320"/>
      <c r="S55" s="322" t="s">
        <v>163</v>
      </c>
      <c r="T55" s="322"/>
      <c r="U55" s="322"/>
      <c r="V55" s="322"/>
    </row>
    <row r="56" spans="1:22" ht="14.25">
      <c r="A56" s="67"/>
      <c r="B56" s="68"/>
      <c r="C56" s="69" t="s">
        <v>173</v>
      </c>
      <c r="D56" s="209" t="s">
        <v>62</v>
      </c>
      <c r="E56" s="211" t="s">
        <v>95</v>
      </c>
      <c r="F56" s="70"/>
      <c r="G56" s="213" t="s">
        <v>96</v>
      </c>
      <c r="H56" s="214"/>
      <c r="I56" s="214"/>
      <c r="J56" s="214"/>
      <c r="K56" s="215"/>
      <c r="L56" s="71" t="s">
        <v>105</v>
      </c>
      <c r="M56" s="72" t="s">
        <v>66</v>
      </c>
      <c r="N56" s="105"/>
      <c r="O56" s="3"/>
      <c r="P56" s="308"/>
      <c r="Q56" s="321" t="s">
        <v>156</v>
      </c>
      <c r="R56" s="321"/>
      <c r="S56" s="322"/>
      <c r="T56" s="322"/>
      <c r="U56" s="322"/>
      <c r="V56" s="322"/>
    </row>
    <row r="57" spans="1:22" ht="14.25">
      <c r="A57" s="75"/>
      <c r="B57" s="76"/>
      <c r="C57" s="77" t="s">
        <v>120</v>
      </c>
      <c r="D57" s="210" t="s">
        <v>70</v>
      </c>
      <c r="E57" s="212"/>
      <c r="F57" s="76"/>
      <c r="G57" s="217" t="s">
        <v>87</v>
      </c>
      <c r="H57" s="218"/>
      <c r="I57" s="218"/>
      <c r="J57" s="218"/>
      <c r="K57" s="219"/>
      <c r="L57" s="78" t="s">
        <v>72</v>
      </c>
      <c r="M57" s="79" t="s">
        <v>169</v>
      </c>
      <c r="N57" s="105"/>
      <c r="O57" s="3"/>
      <c r="P57" s="2"/>
      <c r="Q57" s="2"/>
      <c r="R57" s="2"/>
      <c r="S57" s="2"/>
      <c r="T57" s="2"/>
      <c r="U57" s="2"/>
      <c r="V57" s="2"/>
    </row>
    <row r="58" spans="1:22" ht="18.75" customHeight="1">
      <c r="A58" s="82">
        <v>1</v>
      </c>
      <c r="B58" s="68"/>
      <c r="C58" s="130" t="str">
        <f>IF(入力!C58="","",+入力!C58)</f>
        <v/>
      </c>
      <c r="D58" s="269" t="str">
        <f>IF(入力!D58="","",+入力!D58)</f>
        <v/>
      </c>
      <c r="E58" s="271" t="str">
        <f>IF(入力!E58="","",+入力!E58)</f>
        <v/>
      </c>
      <c r="F58" s="198"/>
      <c r="G58" s="273" t="str">
        <f>IF(入力!G58="","",+入力!G58)</f>
        <v/>
      </c>
      <c r="H58" s="274"/>
      <c r="I58" s="274"/>
      <c r="J58" s="274"/>
      <c r="K58" s="275"/>
      <c r="L58" s="263" t="str">
        <f>IF(入力!L58=0,"",IF(入力!Q58=1,(入力!L58-入力!M58),入力!L58))</f>
        <v/>
      </c>
      <c r="M58" s="265">
        <f>入力!M58</f>
        <v>0</v>
      </c>
      <c r="N58" s="268">
        <f>IF(AND(M58&gt;0,ISNUMBER(L58)=TRUE),IF(ISNUMBER(入力!O58)=FALSE,"",INDEX((三万未満code,三万以上code),入力!O58+1,1,IF((L58+M58)&lt;30000,1,2))),0)</f>
        <v>0</v>
      </c>
      <c r="O58" s="3"/>
      <c r="P58" s="2"/>
      <c r="Q58" s="2"/>
      <c r="R58" s="2"/>
      <c r="S58" s="2"/>
      <c r="T58" s="2"/>
      <c r="U58" s="2"/>
      <c r="V58" s="2"/>
    </row>
    <row r="59" spans="1:22" ht="18.75" customHeight="1">
      <c r="A59" s="84"/>
      <c r="B59" s="76"/>
      <c r="C59" s="131" t="str">
        <f>IF(入力!C59="","",+入力!C59)</f>
        <v/>
      </c>
      <c r="D59" s="270"/>
      <c r="E59" s="272"/>
      <c r="F59" s="199"/>
      <c r="G59" s="276"/>
      <c r="H59" s="276"/>
      <c r="I59" s="276"/>
      <c r="J59" s="276"/>
      <c r="K59" s="277"/>
      <c r="L59" s="278"/>
      <c r="M59" s="267"/>
      <c r="N59" s="268"/>
      <c r="O59" s="3"/>
      <c r="P59" s="148" t="s">
        <v>4</v>
      </c>
      <c r="Q59" s="302"/>
      <c r="R59" s="148" t="s">
        <v>106</v>
      </c>
      <c r="S59" s="149"/>
      <c r="T59" s="148" t="s">
        <v>107</v>
      </c>
      <c r="U59" s="149"/>
      <c r="V59" s="302"/>
    </row>
    <row r="60" spans="1:22" ht="18.75" customHeight="1">
      <c r="A60" s="86">
        <v>2</v>
      </c>
      <c r="B60" s="68"/>
      <c r="C60" s="130" t="str">
        <f>IF(入力!C60="","",+入力!C60)</f>
        <v/>
      </c>
      <c r="D60" s="269" t="str">
        <f>IF(入力!D60="","",+入力!D60)</f>
        <v/>
      </c>
      <c r="E60" s="271" t="str">
        <f>IF(入力!E60="","",+入力!E60)</f>
        <v/>
      </c>
      <c r="F60" s="198"/>
      <c r="G60" s="273" t="str">
        <f>IF(入力!G60="","",+入力!G60)</f>
        <v/>
      </c>
      <c r="H60" s="274"/>
      <c r="I60" s="274"/>
      <c r="J60" s="274"/>
      <c r="K60" s="275"/>
      <c r="L60" s="263" t="str">
        <f>IF(入力!L60=0,"",IF(入力!Q60=1,(入力!L60-入力!M60),入力!L60))</f>
        <v/>
      </c>
      <c r="M60" s="265">
        <f>入力!M60</f>
        <v>0</v>
      </c>
      <c r="N60" s="268">
        <f>IF(AND(M60&gt;0,ISNUMBER(L60)=TRUE),IF(ISNUMBER(入力!O60)=FALSE,"",INDEX((三万未満code,三万以上code),入力!O60+1,1,IF((L60+M60)&lt;30000,1,2))),0)</f>
        <v>0</v>
      </c>
      <c r="O60" s="3"/>
      <c r="P60" s="148" t="s">
        <v>171</v>
      </c>
      <c r="Q60" s="302"/>
      <c r="R60" s="109">
        <f>H918</f>
        <v>0</v>
      </c>
      <c r="S60" s="141" t="s">
        <v>110</v>
      </c>
      <c r="T60" s="310">
        <f>L918</f>
        <v>0</v>
      </c>
      <c r="U60" s="311"/>
      <c r="V60" s="133" t="s">
        <v>111</v>
      </c>
    </row>
    <row r="61" spans="1:22" ht="18.75" customHeight="1">
      <c r="A61" s="87"/>
      <c r="B61" s="88"/>
      <c r="C61" s="132" t="str">
        <f>IF(入力!C61="","",+入力!C61)</f>
        <v/>
      </c>
      <c r="D61" s="270"/>
      <c r="E61" s="272"/>
      <c r="F61" s="199"/>
      <c r="G61" s="276"/>
      <c r="H61" s="276"/>
      <c r="I61" s="276"/>
      <c r="J61" s="276"/>
      <c r="K61" s="277"/>
      <c r="L61" s="278"/>
      <c r="M61" s="267"/>
      <c r="N61" s="268"/>
      <c r="O61" s="3"/>
      <c r="P61" s="148" t="s">
        <v>172</v>
      </c>
      <c r="Q61" s="302"/>
      <c r="R61" s="109">
        <f>R31</f>
        <v>0</v>
      </c>
      <c r="S61" s="141" t="s">
        <v>110</v>
      </c>
      <c r="T61" s="310">
        <f>M918</f>
        <v>0</v>
      </c>
      <c r="U61" s="311"/>
      <c r="V61" s="133" t="s">
        <v>111</v>
      </c>
    </row>
    <row r="62" spans="1:22" ht="18.75" customHeight="1">
      <c r="A62" s="86">
        <v>3</v>
      </c>
      <c r="B62" s="68"/>
      <c r="C62" s="130" t="str">
        <f>IF(入力!C62="","",+入力!C62)</f>
        <v/>
      </c>
      <c r="D62" s="269" t="str">
        <f>IF(入力!D62="","",+入力!D62)</f>
        <v/>
      </c>
      <c r="E62" s="271" t="str">
        <f>IF(入力!E62="","",+入力!E62)</f>
        <v/>
      </c>
      <c r="F62" s="198"/>
      <c r="G62" s="273" t="str">
        <f>IF(入力!G62="","",+入力!G62)</f>
        <v/>
      </c>
      <c r="H62" s="274"/>
      <c r="I62" s="274"/>
      <c r="J62" s="274"/>
      <c r="K62" s="275"/>
      <c r="L62" s="263" t="str">
        <f>IF(入力!L62=0,"",IF(入力!Q62=1,(入力!L62-入力!M62),入力!L62))</f>
        <v/>
      </c>
      <c r="M62" s="265">
        <f>入力!M62</f>
        <v>0</v>
      </c>
      <c r="N62" s="268">
        <f>IF(AND(M62&gt;0,ISNUMBER(L62)=TRUE),IF(ISNUMBER(入力!O62)=FALSE,"",INDEX((三万未満code,三万以上code),入力!O62+1,1,IF((L62+M62)&lt;30000,1,2))),0)</f>
        <v>0</v>
      </c>
      <c r="O62" s="3"/>
      <c r="P62" s="110"/>
      <c r="Q62" s="3"/>
      <c r="R62" s="3"/>
      <c r="S62" s="3"/>
      <c r="T62" s="3"/>
      <c r="U62" s="307" t="s">
        <v>178</v>
      </c>
      <c r="V62" s="307"/>
    </row>
    <row r="63" spans="1:22" ht="18.75" customHeight="1">
      <c r="A63" s="87"/>
      <c r="B63" s="76"/>
      <c r="C63" s="132" t="str">
        <f>IF(入力!C63="","",+入力!C63)</f>
        <v/>
      </c>
      <c r="D63" s="270"/>
      <c r="E63" s="272"/>
      <c r="F63" s="199"/>
      <c r="G63" s="276"/>
      <c r="H63" s="276"/>
      <c r="I63" s="276"/>
      <c r="J63" s="276"/>
      <c r="K63" s="277"/>
      <c r="L63" s="278"/>
      <c r="M63" s="267"/>
      <c r="N63" s="268"/>
      <c r="O63" s="3"/>
      <c r="P63" s="3" t="s">
        <v>143</v>
      </c>
      <c r="Q63" s="3"/>
      <c r="R63" s="3"/>
      <c r="S63" s="3"/>
      <c r="T63" s="3"/>
      <c r="U63" s="3"/>
      <c r="V63" s="3"/>
    </row>
    <row r="64" spans="1:22" ht="18.75" customHeight="1">
      <c r="A64" s="86">
        <v>4</v>
      </c>
      <c r="B64" s="68"/>
      <c r="C64" s="130" t="str">
        <f>IF(入力!C64="","",+入力!C64)</f>
        <v/>
      </c>
      <c r="D64" s="269" t="str">
        <f>IF(入力!D64="","",+入力!D64)</f>
        <v/>
      </c>
      <c r="E64" s="271" t="str">
        <f>IF(入力!E64="","",+入力!E64)</f>
        <v/>
      </c>
      <c r="F64" s="198"/>
      <c r="G64" s="273" t="str">
        <f>IF(入力!G64="","",+入力!G64)</f>
        <v/>
      </c>
      <c r="H64" s="274"/>
      <c r="I64" s="274"/>
      <c r="J64" s="274"/>
      <c r="K64" s="275"/>
      <c r="L64" s="263" t="str">
        <f>IF(入力!L64=0,"",IF(入力!Q64=1,(入力!L64-入力!M64),入力!L64))</f>
        <v/>
      </c>
      <c r="M64" s="265">
        <f>入力!M64</f>
        <v>0</v>
      </c>
      <c r="N64" s="268">
        <f>IF(AND(M64&gt;0,ISNUMBER(L64)=TRUE),IF(ISNUMBER(入力!O64)=FALSE,"",INDEX((三万未満code,三万以上code),入力!O64+1,1,IF((L64+M64)&lt;30000,1,2))),0)</f>
        <v>0</v>
      </c>
      <c r="O64" s="3"/>
      <c r="P64" s="125" t="s">
        <v>144</v>
      </c>
      <c r="Q64" s="3"/>
      <c r="R64" s="3"/>
      <c r="S64" s="3"/>
      <c r="T64" s="3"/>
      <c r="U64" s="3"/>
      <c r="V64" s="3"/>
    </row>
    <row r="65" spans="1:22" ht="18.75" customHeight="1">
      <c r="A65" s="87"/>
      <c r="B65" s="88"/>
      <c r="C65" s="132" t="str">
        <f>IF(入力!C65="","",+入力!C65)</f>
        <v/>
      </c>
      <c r="D65" s="270"/>
      <c r="E65" s="272"/>
      <c r="F65" s="199"/>
      <c r="G65" s="276"/>
      <c r="H65" s="276"/>
      <c r="I65" s="276"/>
      <c r="J65" s="276"/>
      <c r="K65" s="277"/>
      <c r="L65" s="278"/>
      <c r="M65" s="267"/>
      <c r="N65" s="268"/>
      <c r="O65" s="3"/>
      <c r="P65" s="125" t="s">
        <v>145</v>
      </c>
      <c r="Q65" s="3"/>
      <c r="R65" s="3"/>
      <c r="S65" s="3"/>
      <c r="T65" s="3"/>
      <c r="U65" s="3"/>
      <c r="V65" s="3"/>
    </row>
    <row r="66" spans="1:22" ht="18.75" customHeight="1">
      <c r="A66" s="86">
        <v>5</v>
      </c>
      <c r="B66" s="68"/>
      <c r="C66" s="130" t="str">
        <f>IF(入力!C66="","",+入力!C66)</f>
        <v/>
      </c>
      <c r="D66" s="269" t="str">
        <f>IF(入力!D66="","",+入力!D66)</f>
        <v/>
      </c>
      <c r="E66" s="271" t="str">
        <f>IF(入力!E66="","",+入力!E66)</f>
        <v/>
      </c>
      <c r="F66" s="198"/>
      <c r="G66" s="273" t="str">
        <f>IF(入力!G66="","",+入力!G66)</f>
        <v/>
      </c>
      <c r="H66" s="274"/>
      <c r="I66" s="274"/>
      <c r="J66" s="274"/>
      <c r="K66" s="275"/>
      <c r="L66" s="263" t="str">
        <f>IF(入力!L66=0,"",IF(入力!Q66=1,(入力!L66-入力!M66),入力!L66))</f>
        <v/>
      </c>
      <c r="M66" s="265">
        <f>入力!M66</f>
        <v>0</v>
      </c>
      <c r="N66" s="268">
        <f>IF(AND(M66&gt;0,ISNUMBER(L66)=TRUE),IF(ISNUMBER(入力!O66)=FALSE,"",INDEX((三万未満code,三万以上code),入力!O66+1,1,IF((L66+M66)&lt;30000,1,2))),0)</f>
        <v>0</v>
      </c>
      <c r="O66" s="3"/>
      <c r="P66" s="125" t="s">
        <v>146</v>
      </c>
      <c r="Q66" s="3"/>
      <c r="R66" s="3"/>
      <c r="S66" s="3"/>
      <c r="T66" s="3"/>
      <c r="U66" s="3"/>
      <c r="V66" s="3"/>
    </row>
    <row r="67" spans="1:22" ht="18.75" customHeight="1">
      <c r="A67" s="87"/>
      <c r="B67" s="76"/>
      <c r="C67" s="132" t="str">
        <f>IF(入力!C67="","",+入力!C67)</f>
        <v/>
      </c>
      <c r="D67" s="270"/>
      <c r="E67" s="272"/>
      <c r="F67" s="199"/>
      <c r="G67" s="276"/>
      <c r="H67" s="276"/>
      <c r="I67" s="276"/>
      <c r="J67" s="276"/>
      <c r="K67" s="277"/>
      <c r="L67" s="278"/>
      <c r="M67" s="267"/>
      <c r="N67" s="268"/>
      <c r="O67" s="3"/>
      <c r="P67" s="125" t="s">
        <v>159</v>
      </c>
      <c r="Q67" s="3"/>
      <c r="R67" s="3"/>
      <c r="S67" s="3"/>
      <c r="T67" s="3"/>
      <c r="U67" s="3"/>
      <c r="V67" s="3"/>
    </row>
    <row r="68" spans="1:22" ht="18.75" customHeight="1">
      <c r="A68" s="86">
        <v>6</v>
      </c>
      <c r="B68" s="68"/>
      <c r="C68" s="130" t="str">
        <f>IF(入力!C68="","",+入力!C68)</f>
        <v/>
      </c>
      <c r="D68" s="269" t="str">
        <f>IF(入力!D68="","",+入力!D68)</f>
        <v/>
      </c>
      <c r="E68" s="271" t="str">
        <f>IF(入力!E68="","",+入力!E68)</f>
        <v/>
      </c>
      <c r="F68" s="198"/>
      <c r="G68" s="273" t="str">
        <f>IF(入力!G68="","",+入力!G68)</f>
        <v/>
      </c>
      <c r="H68" s="274"/>
      <c r="I68" s="274"/>
      <c r="J68" s="274"/>
      <c r="K68" s="275"/>
      <c r="L68" s="263" t="str">
        <f>IF(入力!L68=0,"",IF(入力!Q68=1,(入力!L68-入力!M68),入力!L68))</f>
        <v/>
      </c>
      <c r="M68" s="265">
        <f>入力!M68</f>
        <v>0</v>
      </c>
      <c r="N68" s="268">
        <f>IF(AND(M68&gt;0,ISNUMBER(L68)=TRUE),IF(ISNUMBER(入力!O68)=FALSE,"",INDEX((三万未満code,三万以上code),入力!O68+1,1,IF((L68+M68)&lt;30000,1,2))),0)</f>
        <v>0</v>
      </c>
      <c r="O68" s="3"/>
      <c r="P68" s="125" t="s">
        <v>147</v>
      </c>
      <c r="Q68" s="3"/>
      <c r="R68" s="3"/>
      <c r="S68" s="3"/>
      <c r="T68" s="3"/>
      <c r="U68" s="3"/>
      <c r="V68" s="3"/>
    </row>
    <row r="69" spans="1:22" ht="18.75" customHeight="1">
      <c r="A69" s="87"/>
      <c r="B69" s="88"/>
      <c r="C69" s="132" t="str">
        <f>IF(入力!C69="","",+入力!C69)</f>
        <v/>
      </c>
      <c r="D69" s="270"/>
      <c r="E69" s="272"/>
      <c r="F69" s="199"/>
      <c r="G69" s="276"/>
      <c r="H69" s="276"/>
      <c r="I69" s="276"/>
      <c r="J69" s="276"/>
      <c r="K69" s="277"/>
      <c r="L69" s="278"/>
      <c r="M69" s="267"/>
      <c r="N69" s="268"/>
      <c r="O69" s="3"/>
      <c r="P69" s="125" t="s">
        <v>160</v>
      </c>
      <c r="Q69" s="3"/>
      <c r="R69" s="3"/>
      <c r="S69" s="3"/>
      <c r="T69" s="3"/>
      <c r="U69" s="3"/>
      <c r="V69" s="3"/>
    </row>
    <row r="70" spans="1:22" ht="18.75" customHeight="1">
      <c r="A70" s="86">
        <v>7</v>
      </c>
      <c r="B70" s="68"/>
      <c r="C70" s="130" t="str">
        <f>IF(入力!C70="","",+入力!C70)</f>
        <v/>
      </c>
      <c r="D70" s="269" t="str">
        <f>IF(入力!D70="","",+入力!D70)</f>
        <v/>
      </c>
      <c r="E70" s="271" t="str">
        <f>IF(入力!E70="","",+入力!E70)</f>
        <v/>
      </c>
      <c r="F70" s="198"/>
      <c r="G70" s="273" t="str">
        <f>IF(入力!G70="","",+入力!G70)</f>
        <v/>
      </c>
      <c r="H70" s="274"/>
      <c r="I70" s="274"/>
      <c r="J70" s="274"/>
      <c r="K70" s="275"/>
      <c r="L70" s="263" t="str">
        <f>IF(入力!L70=0,"",IF(入力!Q70=1,(入力!L70-入力!M70),入力!L70))</f>
        <v/>
      </c>
      <c r="M70" s="265">
        <f>入力!M70</f>
        <v>0</v>
      </c>
      <c r="N70" s="268">
        <f>IF(AND(M70&gt;0,ISNUMBER(L70)=TRUE),IF(ISNUMBER(入力!O70)=FALSE,"",INDEX((三万未満code,三万以上code),入力!O70+1,1,IF((L70+M70)&lt;30000,1,2))),0)</f>
        <v>0</v>
      </c>
      <c r="O70" s="3"/>
      <c r="P70" s="125" t="s">
        <v>148</v>
      </c>
      <c r="Q70" s="3"/>
      <c r="R70" s="3"/>
      <c r="S70" s="3"/>
      <c r="T70" s="3"/>
      <c r="U70" s="3"/>
      <c r="V70" s="3"/>
    </row>
    <row r="71" spans="1:22" ht="18.75" customHeight="1">
      <c r="A71" s="87"/>
      <c r="B71" s="76"/>
      <c r="C71" s="132" t="str">
        <f>IF(入力!C71="","",+入力!C71)</f>
        <v/>
      </c>
      <c r="D71" s="270"/>
      <c r="E71" s="272"/>
      <c r="F71" s="199"/>
      <c r="G71" s="276"/>
      <c r="H71" s="276"/>
      <c r="I71" s="276"/>
      <c r="J71" s="276"/>
      <c r="K71" s="277"/>
      <c r="L71" s="278"/>
      <c r="M71" s="267"/>
      <c r="N71" s="268"/>
      <c r="O71" s="3"/>
      <c r="P71" s="3"/>
      <c r="Q71" s="3"/>
      <c r="R71" s="3"/>
      <c r="S71" s="3"/>
      <c r="T71" s="3"/>
      <c r="U71" s="3"/>
      <c r="V71" s="3"/>
    </row>
    <row r="72" spans="1:22" ht="18.75" customHeight="1">
      <c r="A72" s="86">
        <v>8</v>
      </c>
      <c r="B72" s="68"/>
      <c r="C72" s="130" t="str">
        <f>IF(入力!C72="","",+入力!C72)</f>
        <v/>
      </c>
      <c r="D72" s="269" t="str">
        <f>IF(入力!D72="","",+入力!D72)</f>
        <v/>
      </c>
      <c r="E72" s="271" t="str">
        <f>IF(入力!E72="","",+入力!E72)</f>
        <v/>
      </c>
      <c r="F72" s="198"/>
      <c r="G72" s="273" t="str">
        <f>IF(入力!G72="","",+入力!G72)</f>
        <v/>
      </c>
      <c r="H72" s="274"/>
      <c r="I72" s="274"/>
      <c r="J72" s="274"/>
      <c r="K72" s="275"/>
      <c r="L72" s="263" t="str">
        <f>IF(入力!L72=0,"",IF(入力!Q72=1,(入力!L72-入力!M72),入力!L72))</f>
        <v/>
      </c>
      <c r="M72" s="265">
        <f>入力!M72</f>
        <v>0</v>
      </c>
      <c r="N72" s="268">
        <f>IF(AND(M72&gt;0,ISNUMBER(L72)=TRUE),IF(ISNUMBER(入力!O72)=FALSE,"",INDEX((三万未満code,三万以上code),入力!O72+1,1,IF((L72+M72)&lt;30000,1,2))),0)</f>
        <v>0</v>
      </c>
      <c r="O72" s="3"/>
      <c r="P72" s="3"/>
      <c r="Q72" s="3" t="s">
        <v>150</v>
      </c>
      <c r="R72" s="3"/>
      <c r="S72" s="3"/>
      <c r="T72" s="316" t="s">
        <v>149</v>
      </c>
      <c r="U72" s="126"/>
      <c r="V72" s="3"/>
    </row>
    <row r="73" spans="1:22" ht="18.75" customHeight="1">
      <c r="A73" s="87"/>
      <c r="B73" s="88"/>
      <c r="C73" s="132" t="str">
        <f>IF(入力!C73="","",+入力!C73)</f>
        <v/>
      </c>
      <c r="D73" s="270"/>
      <c r="E73" s="272"/>
      <c r="F73" s="199"/>
      <c r="G73" s="276"/>
      <c r="H73" s="276"/>
      <c r="I73" s="276"/>
      <c r="J73" s="276"/>
      <c r="K73" s="277"/>
      <c r="L73" s="278"/>
      <c r="M73" s="267"/>
      <c r="N73" s="268"/>
      <c r="O73" s="3"/>
      <c r="P73" s="3"/>
      <c r="Q73" s="319" t="str">
        <f>B51</f>
        <v/>
      </c>
      <c r="R73" s="319"/>
      <c r="S73" s="3"/>
      <c r="T73" s="317"/>
      <c r="U73" s="127"/>
      <c r="V73" s="3"/>
    </row>
    <row r="74" spans="1:22" ht="18.75" customHeight="1">
      <c r="A74" s="86">
        <v>9</v>
      </c>
      <c r="B74" s="68"/>
      <c r="C74" s="130" t="str">
        <f>IF(入力!C74="","",+入力!C74)</f>
        <v/>
      </c>
      <c r="D74" s="269" t="str">
        <f>IF(入力!D74="","",+入力!D74)</f>
        <v/>
      </c>
      <c r="E74" s="271" t="str">
        <f>IF(入力!E74="","",+入力!E74)</f>
        <v/>
      </c>
      <c r="F74" s="198"/>
      <c r="G74" s="273" t="str">
        <f>IF(入力!G74="","",+入力!G74)</f>
        <v/>
      </c>
      <c r="H74" s="274"/>
      <c r="I74" s="274"/>
      <c r="J74" s="274"/>
      <c r="K74" s="275"/>
      <c r="L74" s="263" t="str">
        <f>IF(入力!L74=0,"",IF(入力!Q74=1,(入力!L74-入力!M74),入力!L74))</f>
        <v/>
      </c>
      <c r="M74" s="265">
        <f>入力!M74</f>
        <v>0</v>
      </c>
      <c r="N74" s="268">
        <f>IF(AND(M74&gt;0,ISNUMBER(L74)=TRUE),IF(ISNUMBER(入力!O74)=FALSE,"",INDEX((三万未満code,三万以上code),入力!O74+1,1,IF((L74+M74)&lt;30000,1,2))),0)</f>
        <v>0</v>
      </c>
      <c r="O74" s="3"/>
      <c r="P74" s="3"/>
      <c r="Q74" s="3"/>
      <c r="R74" s="3"/>
      <c r="S74" s="3"/>
      <c r="T74" s="318"/>
      <c r="U74" s="127"/>
      <c r="V74" s="3"/>
    </row>
    <row r="75" spans="1:22" ht="18.75" customHeight="1">
      <c r="A75" s="87"/>
      <c r="B75" s="76"/>
      <c r="C75" s="132" t="str">
        <f>IF(入力!C75="","",+入力!C75)</f>
        <v/>
      </c>
      <c r="D75" s="270"/>
      <c r="E75" s="272"/>
      <c r="F75" s="199"/>
      <c r="G75" s="276"/>
      <c r="H75" s="276"/>
      <c r="I75" s="276"/>
      <c r="J75" s="276"/>
      <c r="K75" s="277"/>
      <c r="L75" s="278"/>
      <c r="M75" s="267"/>
      <c r="N75" s="268"/>
      <c r="O75" s="3"/>
      <c r="P75" s="3"/>
      <c r="Q75" s="125" t="s">
        <v>151</v>
      </c>
      <c r="R75" s="3"/>
      <c r="S75" s="3"/>
      <c r="T75" s="3"/>
      <c r="U75" s="3"/>
      <c r="V75" s="3"/>
    </row>
    <row r="76" spans="1:22" ht="18.75" customHeight="1">
      <c r="A76" s="86">
        <v>10</v>
      </c>
      <c r="B76" s="68"/>
      <c r="C76" s="130" t="str">
        <f>IF(入力!C76="","",+入力!C76)</f>
        <v/>
      </c>
      <c r="D76" s="269" t="str">
        <f>IF(入力!D76="","",+入力!D76)</f>
        <v/>
      </c>
      <c r="E76" s="271" t="str">
        <f>IF(入力!E76="","",+入力!E76)</f>
        <v/>
      </c>
      <c r="F76" s="198"/>
      <c r="G76" s="273" t="str">
        <f>IF(入力!G76="","",+入力!G76)</f>
        <v/>
      </c>
      <c r="H76" s="274"/>
      <c r="I76" s="274"/>
      <c r="J76" s="274"/>
      <c r="K76" s="275"/>
      <c r="L76" s="263" t="str">
        <f>IF(入力!L76=0,"",IF(入力!Q76=1,(入力!L76-入力!M76),入力!L76))</f>
        <v/>
      </c>
      <c r="M76" s="265">
        <f>入力!M76</f>
        <v>0</v>
      </c>
      <c r="N76" s="268">
        <f>IF(AND(M76&gt;0,ISNUMBER(L76)=TRUE),IF(ISNUMBER(入力!O76)=FALSE,"",INDEX((三万未満code,三万以上code),入力!O76+1,1,IF((L76+M76)&lt;30000,1,2))),0)</f>
        <v>0</v>
      </c>
      <c r="O76" s="3"/>
      <c r="P76" s="3"/>
      <c r="Q76" s="125" t="s">
        <v>158</v>
      </c>
      <c r="R76" s="3"/>
      <c r="S76" s="3"/>
      <c r="T76" s="3"/>
      <c r="U76" s="3"/>
      <c r="V76" s="3"/>
    </row>
    <row r="77" spans="1:22" ht="18.75" customHeight="1">
      <c r="A77" s="87"/>
      <c r="B77" s="88"/>
      <c r="C77" s="132" t="str">
        <f>IF(入力!C77="","",+入力!C77)</f>
        <v/>
      </c>
      <c r="D77" s="270"/>
      <c r="E77" s="272"/>
      <c r="F77" s="199"/>
      <c r="G77" s="276"/>
      <c r="H77" s="276"/>
      <c r="I77" s="276"/>
      <c r="J77" s="276"/>
      <c r="K77" s="277"/>
      <c r="L77" s="278"/>
      <c r="M77" s="267"/>
      <c r="N77" s="268"/>
      <c r="O77" s="3"/>
      <c r="P77" s="3"/>
      <c r="Q77" s="3"/>
      <c r="R77" s="3"/>
      <c r="S77" s="3"/>
      <c r="T77" s="3"/>
      <c r="U77" s="3"/>
      <c r="V77" s="3"/>
    </row>
    <row r="78" spans="1:22" ht="18.75" customHeight="1">
      <c r="A78" s="86">
        <v>11</v>
      </c>
      <c r="B78" s="68"/>
      <c r="C78" s="130" t="str">
        <f>IF(入力!C78="","",+入力!C78)</f>
        <v/>
      </c>
      <c r="D78" s="269" t="str">
        <f>IF(入力!D78="","",+入力!D78)</f>
        <v/>
      </c>
      <c r="E78" s="271" t="str">
        <f>IF(入力!E78="","",+入力!E78)</f>
        <v/>
      </c>
      <c r="F78" s="198"/>
      <c r="G78" s="273" t="str">
        <f>IF(入力!G78="","",+入力!G78)</f>
        <v/>
      </c>
      <c r="H78" s="274"/>
      <c r="I78" s="274"/>
      <c r="J78" s="274"/>
      <c r="K78" s="275"/>
      <c r="L78" s="263" t="str">
        <f>IF(入力!L78=0,"",IF(入力!Q78=1,(入力!L78-入力!M78),入力!L78))</f>
        <v/>
      </c>
      <c r="M78" s="265">
        <f>入力!M78</f>
        <v>0</v>
      </c>
      <c r="N78" s="268">
        <f>IF(AND(M78&gt;0,ISNUMBER(L78)=TRUE),IF(ISNUMBER(入力!O78)=FALSE,"",INDEX((三万未満code,三万以上code),入力!O78+1,1,IF((L78+M78)&lt;30000,1,2))),0)</f>
        <v>0</v>
      </c>
      <c r="O78" s="3"/>
      <c r="P78" s="3"/>
      <c r="Q78" s="3"/>
      <c r="R78" s="3"/>
      <c r="S78" s="3"/>
      <c r="T78" s="3"/>
      <c r="U78" s="3"/>
      <c r="V78" s="143">
        <f>$M$46</f>
        <v>2020.01</v>
      </c>
    </row>
    <row r="79" spans="1:22" ht="18.75" customHeight="1">
      <c r="A79" s="87"/>
      <c r="B79" s="76"/>
      <c r="C79" s="132" t="str">
        <f>IF(入力!C79="","",+入力!C79)</f>
        <v/>
      </c>
      <c r="D79" s="270"/>
      <c r="E79" s="272"/>
      <c r="F79" s="199"/>
      <c r="G79" s="276"/>
      <c r="H79" s="276"/>
      <c r="I79" s="276"/>
      <c r="J79" s="276"/>
      <c r="K79" s="277"/>
      <c r="L79" s="278"/>
      <c r="M79" s="267"/>
      <c r="N79" s="268"/>
      <c r="O79" s="3"/>
      <c r="P79" s="3"/>
      <c r="Q79" s="3"/>
      <c r="R79" s="3"/>
      <c r="S79" s="3"/>
      <c r="T79" s="3"/>
      <c r="U79" s="3"/>
      <c r="V79" s="3"/>
    </row>
    <row r="80" spans="1:22" ht="18.75" customHeight="1">
      <c r="A80" s="86">
        <v>12</v>
      </c>
      <c r="B80" s="68"/>
      <c r="C80" s="130" t="str">
        <f>IF(入力!C80="","",+入力!C80)</f>
        <v/>
      </c>
      <c r="D80" s="269" t="str">
        <f>IF(入力!D80="","",+入力!D80)</f>
        <v/>
      </c>
      <c r="E80" s="271" t="str">
        <f>IF(入力!E80="","",+入力!E80)</f>
        <v/>
      </c>
      <c r="F80" s="198"/>
      <c r="G80" s="273" t="str">
        <f>IF(入力!G80="","",+入力!G80)</f>
        <v/>
      </c>
      <c r="H80" s="274"/>
      <c r="I80" s="274"/>
      <c r="J80" s="274"/>
      <c r="K80" s="275"/>
      <c r="L80" s="263" t="str">
        <f>IF(入力!L80=0,"",IF(入力!Q80=1,(入力!L80-入力!M80),入力!L80))</f>
        <v/>
      </c>
      <c r="M80" s="265">
        <f>入力!M80</f>
        <v>0</v>
      </c>
      <c r="N80" s="268">
        <f>IF(AND(M80&gt;0,ISNUMBER(L80)=TRUE),IF(ISNUMBER(入力!O80)=FALSE,"",INDEX((三万未満code,三万以上code),入力!O80+1,1,IF((L80+M80)&lt;30000,1,2))),0)</f>
        <v>0</v>
      </c>
      <c r="O80" s="3"/>
      <c r="P80" s="3"/>
      <c r="Q80" s="3"/>
      <c r="R80" s="3"/>
      <c r="S80" s="3"/>
      <c r="T80" s="3"/>
      <c r="U80" s="3"/>
      <c r="V80" s="3"/>
    </row>
    <row r="81" spans="1:22" ht="18.75" customHeight="1">
      <c r="A81" s="87"/>
      <c r="B81" s="88"/>
      <c r="C81" s="132" t="str">
        <f>IF(入力!C81="","",+入力!C81)</f>
        <v/>
      </c>
      <c r="D81" s="270"/>
      <c r="E81" s="272"/>
      <c r="F81" s="199"/>
      <c r="G81" s="276"/>
      <c r="H81" s="276"/>
      <c r="I81" s="276"/>
      <c r="J81" s="276"/>
      <c r="K81" s="277"/>
      <c r="L81" s="278"/>
      <c r="M81" s="267"/>
      <c r="N81" s="268"/>
      <c r="O81" s="3"/>
      <c r="P81" s="3"/>
      <c r="Q81" s="3"/>
      <c r="R81" s="3"/>
      <c r="S81" s="3"/>
      <c r="T81" s="3"/>
      <c r="U81" s="3"/>
      <c r="V81" s="3"/>
    </row>
    <row r="82" spans="1:22" ht="18.75" customHeight="1">
      <c r="A82" s="86">
        <v>13</v>
      </c>
      <c r="B82" s="68"/>
      <c r="C82" s="130" t="str">
        <f>IF(入力!C82="","",+入力!C82)</f>
        <v/>
      </c>
      <c r="D82" s="269" t="str">
        <f>IF(入力!D82="","",+入力!D82)</f>
        <v/>
      </c>
      <c r="E82" s="271" t="str">
        <f>IF(入力!E82="","",+入力!E82)</f>
        <v/>
      </c>
      <c r="F82" s="198"/>
      <c r="G82" s="273" t="str">
        <f>IF(入力!G82="","",+入力!G82)</f>
        <v/>
      </c>
      <c r="H82" s="274"/>
      <c r="I82" s="274"/>
      <c r="J82" s="274"/>
      <c r="K82" s="275"/>
      <c r="L82" s="263" t="str">
        <f>IF(入力!L82=0,"",IF(入力!Q82=1,(入力!L82-入力!M82),入力!L82))</f>
        <v/>
      </c>
      <c r="M82" s="265">
        <f>入力!M82</f>
        <v>0</v>
      </c>
      <c r="N82" s="268">
        <f>IF(AND(M82&gt;0,ISNUMBER(L82)=TRUE),IF(ISNUMBER(入力!O82)=FALSE,"",INDEX((三万未満code,三万以上code),入力!O82+1,1,IF((L82+M82)&lt;30000,1,2))),0)</f>
        <v>0</v>
      </c>
      <c r="O82" s="3"/>
      <c r="P82" s="3"/>
      <c r="Q82" s="3"/>
      <c r="R82" s="3"/>
      <c r="S82" s="3"/>
      <c r="T82" s="3"/>
      <c r="U82" s="3"/>
      <c r="V82" s="3"/>
    </row>
    <row r="83" spans="1:22" ht="18.75" customHeight="1">
      <c r="A83" s="87"/>
      <c r="B83" s="76"/>
      <c r="C83" s="132" t="str">
        <f>IF(入力!C83="","",+入力!C83)</f>
        <v/>
      </c>
      <c r="D83" s="270"/>
      <c r="E83" s="272"/>
      <c r="F83" s="199"/>
      <c r="G83" s="276"/>
      <c r="H83" s="276"/>
      <c r="I83" s="276"/>
      <c r="J83" s="276"/>
      <c r="K83" s="277"/>
      <c r="L83" s="278"/>
      <c r="M83" s="267"/>
      <c r="N83" s="268"/>
      <c r="O83" s="3"/>
      <c r="P83" s="3"/>
      <c r="Q83" s="3"/>
      <c r="R83" s="3"/>
      <c r="S83" s="3"/>
      <c r="T83" s="3"/>
      <c r="U83" s="3"/>
      <c r="V83" s="3"/>
    </row>
    <row r="84" spans="1:22" ht="18.75" customHeight="1">
      <c r="A84" s="86">
        <v>14</v>
      </c>
      <c r="B84" s="68"/>
      <c r="C84" s="130" t="str">
        <f>IF(入力!C84="","",+入力!C84)</f>
        <v/>
      </c>
      <c r="D84" s="269" t="str">
        <f>IF(入力!D84="","",+入力!D84)</f>
        <v/>
      </c>
      <c r="E84" s="271" t="str">
        <f>IF(入力!E84="","",+入力!E84)</f>
        <v/>
      </c>
      <c r="F84" s="198"/>
      <c r="G84" s="273" t="str">
        <f>IF(入力!G84="","",+入力!G84)</f>
        <v/>
      </c>
      <c r="H84" s="274"/>
      <c r="I84" s="274"/>
      <c r="J84" s="274"/>
      <c r="K84" s="275"/>
      <c r="L84" s="263" t="str">
        <f>IF(入力!L84=0,"",IF(入力!Q84=1,(入力!L84-入力!M84),入力!L84))</f>
        <v/>
      </c>
      <c r="M84" s="265">
        <f>入力!M84</f>
        <v>0</v>
      </c>
      <c r="N84" s="268">
        <f>IF(AND(M84&gt;0,ISNUMBER(L84)=TRUE),IF(ISNUMBER(入力!O84)=FALSE,"",INDEX((三万未満code,三万以上code),入力!O84+1,1,IF((L84+M84)&lt;30000,1,2))),0)</f>
        <v>0</v>
      </c>
      <c r="O84" s="3"/>
      <c r="P84" s="3"/>
      <c r="Q84" s="3"/>
      <c r="R84" s="3"/>
      <c r="S84" s="3"/>
      <c r="T84" s="3"/>
      <c r="U84" s="3"/>
      <c r="V84" s="3"/>
    </row>
    <row r="85" spans="1:22" ht="18.75" customHeight="1">
      <c r="A85" s="87"/>
      <c r="B85" s="88"/>
      <c r="C85" s="132" t="str">
        <f>IF(入力!C85="","",+入力!C85)</f>
        <v/>
      </c>
      <c r="D85" s="270"/>
      <c r="E85" s="272"/>
      <c r="F85" s="199"/>
      <c r="G85" s="276"/>
      <c r="H85" s="276"/>
      <c r="I85" s="276"/>
      <c r="J85" s="276"/>
      <c r="K85" s="277"/>
      <c r="L85" s="278"/>
      <c r="M85" s="267"/>
      <c r="N85" s="268"/>
      <c r="O85" s="3"/>
      <c r="P85" s="3"/>
      <c r="Q85" s="3"/>
      <c r="R85" s="3"/>
      <c r="S85" s="3"/>
      <c r="T85" s="3"/>
      <c r="U85" s="3"/>
      <c r="V85" s="3"/>
    </row>
    <row r="86" spans="1:22" ht="18.75" customHeight="1">
      <c r="A86" s="86">
        <v>15</v>
      </c>
      <c r="B86" s="68"/>
      <c r="C86" s="130" t="str">
        <f>IF(入力!C86="","",+入力!C86)</f>
        <v/>
      </c>
      <c r="D86" s="269" t="str">
        <f>IF(入力!D86="","",+入力!D86)</f>
        <v/>
      </c>
      <c r="E86" s="271" t="str">
        <f>IF(入力!E86="","",+入力!E86)</f>
        <v/>
      </c>
      <c r="F86" s="198"/>
      <c r="G86" s="273" t="str">
        <f>IF(入力!G86="","",+入力!G86)</f>
        <v/>
      </c>
      <c r="H86" s="274"/>
      <c r="I86" s="274"/>
      <c r="J86" s="274"/>
      <c r="K86" s="275"/>
      <c r="L86" s="263" t="str">
        <f>IF(入力!L86=0,"",IF(入力!Q86=1,(入力!L86-入力!M86),入力!L86))</f>
        <v/>
      </c>
      <c r="M86" s="265">
        <f>入力!M86</f>
        <v>0</v>
      </c>
      <c r="N86" s="268">
        <f>IF(AND(M86&gt;0,ISNUMBER(L86)=TRUE),IF(ISNUMBER(入力!O86)=FALSE,"",INDEX((三万未満code,三万以上code),入力!O86+1,1,IF((L86+M86)&lt;30000,1,2))),0)</f>
        <v>0</v>
      </c>
      <c r="O86" s="3"/>
      <c r="P86" s="3"/>
      <c r="Q86" s="3"/>
      <c r="R86" s="3"/>
      <c r="S86" s="3"/>
      <c r="T86" s="3"/>
      <c r="U86" s="3"/>
      <c r="V86" s="3"/>
    </row>
    <row r="87" spans="1:22" ht="18.75" customHeight="1">
      <c r="A87" s="75"/>
      <c r="B87" s="76"/>
      <c r="C87" s="132" t="str">
        <f>IF(入力!C87="","",+入力!C87)</f>
        <v/>
      </c>
      <c r="D87" s="270"/>
      <c r="E87" s="272"/>
      <c r="F87" s="199"/>
      <c r="G87" s="276"/>
      <c r="H87" s="276"/>
      <c r="I87" s="276"/>
      <c r="J87" s="276"/>
      <c r="K87" s="277"/>
      <c r="L87" s="278"/>
      <c r="M87" s="267"/>
      <c r="N87" s="268"/>
      <c r="O87" s="3"/>
      <c r="P87" s="3"/>
      <c r="Q87" s="3"/>
      <c r="R87" s="3"/>
      <c r="S87" s="3"/>
      <c r="T87" s="3"/>
      <c r="U87" s="3"/>
      <c r="V87" s="3"/>
    </row>
    <row r="88" spans="1:22" ht="14.25">
      <c r="A88" s="175" t="s">
        <v>62</v>
      </c>
      <c r="B88" s="175"/>
      <c r="C88" s="91" t="s">
        <v>77</v>
      </c>
      <c r="D88" s="129" t="s">
        <v>78</v>
      </c>
      <c r="E88" s="89"/>
      <c r="F88" s="36"/>
      <c r="G88" s="111"/>
      <c r="H88" s="198">
        <f>COUNTIF(L58:L87,"&gt;=1")</f>
        <v>0</v>
      </c>
      <c r="I88" s="178" t="s">
        <v>75</v>
      </c>
      <c r="J88" s="180" t="s">
        <v>76</v>
      </c>
      <c r="K88" s="181"/>
      <c r="L88" s="279">
        <f>SUM(L58:L87)</f>
        <v>0</v>
      </c>
      <c r="M88" s="281">
        <f>SUM(M58:M87)</f>
        <v>0</v>
      </c>
      <c r="N88" s="105"/>
      <c r="O88" s="3"/>
      <c r="P88" s="3"/>
      <c r="Q88" s="3"/>
      <c r="R88" s="3"/>
      <c r="S88" s="3"/>
      <c r="T88" s="3"/>
      <c r="U88" s="3"/>
      <c r="V88" s="3"/>
    </row>
    <row r="89" spans="1:22" ht="14.25" customHeight="1">
      <c r="A89" s="175"/>
      <c r="B89" s="175"/>
      <c r="C89" s="91" t="s">
        <v>79</v>
      </c>
      <c r="D89" s="129" t="s">
        <v>80</v>
      </c>
      <c r="E89" s="22"/>
      <c r="F89" s="22"/>
      <c r="G89" s="93"/>
      <c r="H89" s="199"/>
      <c r="I89" s="179"/>
      <c r="J89" s="182"/>
      <c r="K89" s="183"/>
      <c r="L89" s="280"/>
      <c r="M89" s="282"/>
      <c r="N89" s="105"/>
      <c r="O89" s="3"/>
      <c r="P89" s="3"/>
      <c r="Q89" s="3"/>
      <c r="R89" s="3"/>
      <c r="S89" s="3"/>
      <c r="T89" s="3"/>
      <c r="U89" s="3"/>
      <c r="V89" s="3"/>
    </row>
    <row r="90" spans="1:22" ht="14.25">
      <c r="A90" s="175"/>
      <c r="B90" s="175"/>
      <c r="C90" s="91" t="s">
        <v>165</v>
      </c>
      <c r="D90" s="129" t="s">
        <v>167</v>
      </c>
      <c r="E90" s="112"/>
      <c r="F90" s="22"/>
      <c r="G90" s="93"/>
      <c r="H90" s="198">
        <f>H44+H88</f>
        <v>0</v>
      </c>
      <c r="I90" s="178" t="s">
        <v>75</v>
      </c>
      <c r="J90" s="180" t="s">
        <v>81</v>
      </c>
      <c r="K90" s="181"/>
      <c r="L90" s="263">
        <f>L88+L44</f>
        <v>0</v>
      </c>
      <c r="M90" s="265">
        <f>M88+M44</f>
        <v>0</v>
      </c>
      <c r="N90" s="105"/>
      <c r="O90" s="3"/>
      <c r="P90" s="3"/>
      <c r="Q90" s="3"/>
      <c r="R90" s="3"/>
      <c r="S90" s="3"/>
      <c r="T90" s="3"/>
      <c r="U90" s="3"/>
      <c r="V90" s="3"/>
    </row>
    <row r="91" spans="1:22" ht="14.25">
      <c r="A91" s="175"/>
      <c r="B91" s="175"/>
      <c r="C91" s="91" t="s">
        <v>166</v>
      </c>
      <c r="D91" s="129" t="s">
        <v>168</v>
      </c>
      <c r="E91" s="96"/>
      <c r="F91" s="22"/>
      <c r="G91" s="93"/>
      <c r="H91" s="262"/>
      <c r="I91" s="179"/>
      <c r="J91" s="182"/>
      <c r="K91" s="183"/>
      <c r="L91" s="264"/>
      <c r="M91" s="266"/>
      <c r="N91" s="105"/>
      <c r="O91" s="3"/>
      <c r="P91" s="3"/>
      <c r="Q91" s="3"/>
      <c r="R91" s="3"/>
      <c r="S91" s="3"/>
      <c r="T91" s="3"/>
      <c r="U91" s="3"/>
      <c r="V91" s="3"/>
    </row>
    <row r="92" spans="1:22" ht="14.2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43">
        <f>$M$46</f>
        <v>2020.01</v>
      </c>
      <c r="N92" s="105"/>
      <c r="O92" s="3"/>
      <c r="P92" s="3"/>
      <c r="Q92" s="3"/>
      <c r="R92" s="3"/>
      <c r="S92" s="3"/>
      <c r="T92" s="3"/>
      <c r="U92" s="3"/>
      <c r="V92" s="3"/>
    </row>
    <row r="93" spans="1:22" ht="21">
      <c r="A93" s="3"/>
      <c r="B93" s="3"/>
      <c r="C93" s="145">
        <f>C$1</f>
        <v>2020.01</v>
      </c>
      <c r="D93" s="3"/>
      <c r="E93" s="230" t="s">
        <v>142</v>
      </c>
      <c r="F93" s="297"/>
      <c r="G93" s="297"/>
      <c r="H93" s="297"/>
      <c r="I93" s="297"/>
      <c r="J93" s="98"/>
      <c r="K93" s="50"/>
      <c r="L93" s="100"/>
      <c r="M93" s="104" t="str">
        <f>入力!M93</f>
        <v>ページ　3</v>
      </c>
      <c r="N93" s="105"/>
      <c r="O93" s="3"/>
      <c r="P93" s="3"/>
      <c r="Q93" s="3"/>
      <c r="R93" s="3"/>
      <c r="S93" s="3"/>
      <c r="T93" s="3"/>
      <c r="U93" s="3"/>
      <c r="V93" s="3"/>
    </row>
    <row r="94" spans="1:22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05"/>
      <c r="O94" s="3"/>
      <c r="P94" s="3"/>
      <c r="Q94" s="3"/>
      <c r="R94" s="3"/>
      <c r="S94" s="3"/>
      <c r="T94" s="3"/>
      <c r="U94" s="3"/>
      <c r="V94" s="3"/>
    </row>
    <row r="95" spans="1:22" ht="21">
      <c r="A95" s="2"/>
      <c r="B95" s="2"/>
      <c r="C95" s="2"/>
      <c r="D95" s="2"/>
      <c r="E95" s="54"/>
      <c r="F95" s="54"/>
      <c r="G95" s="54"/>
      <c r="H95" s="54"/>
      <c r="I95" s="55"/>
      <c r="J95" s="98"/>
      <c r="K95" s="50" t="s">
        <v>55</v>
      </c>
      <c r="L95" s="298">
        <f>IF(入力!$L$3="","平成　　年　　月　　日",入力!$L$3)</f>
        <v>43831</v>
      </c>
      <c r="M95" s="299"/>
      <c r="N95" s="105"/>
      <c r="O95" s="3"/>
      <c r="P95" s="3"/>
      <c r="Q95" s="3"/>
      <c r="R95" s="3"/>
      <c r="S95" s="3"/>
      <c r="T95" s="3"/>
      <c r="U95" s="3"/>
      <c r="V95" s="3"/>
    </row>
    <row r="96" spans="1:22" ht="15">
      <c r="A96" s="2"/>
      <c r="B96" s="2"/>
      <c r="C96" s="2" t="str">
        <f>+入力!$C96</f>
        <v>福島銀行</v>
      </c>
      <c r="D96" s="2"/>
      <c r="E96" s="2"/>
      <c r="F96" s="2"/>
      <c r="G96" s="2"/>
      <c r="H96" s="2"/>
      <c r="I96" s="55"/>
      <c r="J96" s="238" t="s">
        <v>174</v>
      </c>
      <c r="K96" s="238"/>
      <c r="L96" s="290" t="str">
        <f>IF(入力!$L$4="","",入力!$L$4)</f>
        <v/>
      </c>
      <c r="M96" s="290"/>
      <c r="N96" s="105"/>
      <c r="O96" s="3"/>
      <c r="P96" s="3"/>
      <c r="Q96" s="3"/>
      <c r="R96" s="3"/>
      <c r="S96" s="3"/>
      <c r="T96" s="3"/>
      <c r="U96" s="3"/>
      <c r="V96" s="3"/>
    </row>
    <row r="97" spans="1:22" ht="15">
      <c r="A97" s="2"/>
      <c r="B97" s="288" t="str">
        <f>IF(入力!$B$5=0,"",入力!$B$5)</f>
        <v/>
      </c>
      <c r="C97" s="288"/>
      <c r="D97" s="288"/>
      <c r="E97" s="22" t="s">
        <v>177</v>
      </c>
      <c r="F97" s="22"/>
      <c r="G97" s="62"/>
      <c r="H97" s="55"/>
      <c r="I97" s="55"/>
      <c r="J97" s="289" t="s">
        <v>176</v>
      </c>
      <c r="K97" s="289"/>
      <c r="L97" s="291" t="str">
        <f>IF(入力!$L$5="","",入力!$L$5)</f>
        <v/>
      </c>
      <c r="M97" s="291"/>
      <c r="N97" s="105"/>
      <c r="O97" s="3"/>
      <c r="P97" s="3"/>
      <c r="Q97" s="3"/>
      <c r="R97" s="3"/>
      <c r="S97" s="3"/>
      <c r="T97" s="3"/>
      <c r="U97" s="3"/>
      <c r="V97" s="3"/>
    </row>
    <row r="98" spans="1:22" ht="15">
      <c r="A98" s="2"/>
      <c r="B98" s="2"/>
      <c r="C98" s="60"/>
      <c r="D98" s="22"/>
      <c r="E98" s="22"/>
      <c r="F98" s="283" t="s">
        <v>121</v>
      </c>
      <c r="G98" s="284"/>
      <c r="H98" s="285"/>
      <c r="I98" s="55"/>
      <c r="J98" s="223" t="s">
        <v>58</v>
      </c>
      <c r="K98" s="223"/>
      <c r="L98" s="286" t="str">
        <f>IF(入力!$L$6="","",入力!$L$6)</f>
        <v/>
      </c>
      <c r="M98" s="287"/>
      <c r="N98" s="105"/>
      <c r="O98" s="3"/>
      <c r="P98" s="3"/>
      <c r="Q98" s="3"/>
      <c r="R98" s="3"/>
      <c r="S98" s="3"/>
      <c r="T98" s="3"/>
      <c r="U98" s="3"/>
      <c r="V98" s="3"/>
    </row>
    <row r="99" spans="1:22" ht="14.25">
      <c r="A99" s="22"/>
      <c r="B99" s="22"/>
      <c r="C99" s="101" t="s">
        <v>59</v>
      </c>
      <c r="D99" s="1"/>
      <c r="E99" s="22"/>
      <c r="F99" s="283" t="str">
        <f>$F$7</f>
        <v>1フリコミ</v>
      </c>
      <c r="G99" s="284"/>
      <c r="H99" s="285"/>
      <c r="I99" s="2"/>
      <c r="J99" s="223" t="s">
        <v>60</v>
      </c>
      <c r="K99" s="223"/>
      <c r="L99" s="286" t="str">
        <f>IF(入力!$L$7="","",入力!$L$7)</f>
        <v/>
      </c>
      <c r="M99" s="287"/>
      <c r="N99" s="105"/>
      <c r="O99" s="3"/>
      <c r="P99" s="3"/>
      <c r="Q99" s="3"/>
      <c r="R99" s="3"/>
      <c r="S99" s="3"/>
      <c r="T99" s="3"/>
      <c r="U99" s="3"/>
      <c r="V99" s="3"/>
    </row>
    <row r="100" spans="1:22" ht="14.25">
      <c r="A100" s="2"/>
      <c r="B100" s="292">
        <f>入力!$B$8</f>
        <v>43831</v>
      </c>
      <c r="C100" s="293"/>
      <c r="D100" s="294"/>
      <c r="E100" s="22"/>
      <c r="F100" s="3"/>
      <c r="G100" s="3"/>
      <c r="H100" s="3"/>
      <c r="I100" s="2"/>
      <c r="J100" s="223" t="s">
        <v>83</v>
      </c>
      <c r="K100" s="223"/>
      <c r="L100" s="295" t="str">
        <f>IF(入力!$L$8="","",入力!$L$8)</f>
        <v/>
      </c>
      <c r="M100" s="296"/>
      <c r="N100" s="105"/>
      <c r="O100" s="3"/>
      <c r="P100" s="3"/>
      <c r="Q100" s="3"/>
      <c r="R100" s="3"/>
      <c r="S100" s="3"/>
      <c r="T100" s="3"/>
      <c r="U100" s="3"/>
      <c r="V100" s="3"/>
    </row>
    <row r="101" spans="1:22" ht="14.25">
      <c r="A101" s="61"/>
      <c r="B101" s="61"/>
      <c r="C101" s="40"/>
      <c r="D101" s="40"/>
      <c r="E101" s="61"/>
      <c r="F101" s="61"/>
      <c r="G101" s="40"/>
      <c r="H101" s="40"/>
      <c r="I101" s="61"/>
      <c r="J101" s="40"/>
      <c r="K101" s="40"/>
      <c r="L101" s="40"/>
      <c r="M101" s="40"/>
      <c r="N101" s="105"/>
      <c r="O101" s="3"/>
      <c r="P101" s="3"/>
      <c r="Q101" s="3"/>
      <c r="R101" s="3"/>
      <c r="S101" s="3"/>
      <c r="T101" s="3"/>
      <c r="U101" s="3"/>
      <c r="V101" s="3"/>
    </row>
    <row r="102" spans="1:22" ht="14.25">
      <c r="A102" s="67"/>
      <c r="B102" s="68"/>
      <c r="C102" s="69" t="s">
        <v>173</v>
      </c>
      <c r="D102" s="209" t="s">
        <v>62</v>
      </c>
      <c r="E102" s="211" t="s">
        <v>63</v>
      </c>
      <c r="F102" s="70"/>
      <c r="G102" s="213" t="s">
        <v>64</v>
      </c>
      <c r="H102" s="214"/>
      <c r="I102" s="214"/>
      <c r="J102" s="214"/>
      <c r="K102" s="215"/>
      <c r="L102" s="71" t="s">
        <v>91</v>
      </c>
      <c r="M102" s="72" t="s">
        <v>66</v>
      </c>
      <c r="N102" s="105"/>
      <c r="O102" s="3"/>
      <c r="P102" s="3"/>
      <c r="Q102" s="3"/>
      <c r="R102" s="3"/>
      <c r="S102" s="3"/>
      <c r="T102" s="3"/>
      <c r="U102" s="3"/>
      <c r="V102" s="3"/>
    </row>
    <row r="103" spans="1:22" ht="14.25">
      <c r="A103" s="75"/>
      <c r="B103" s="76"/>
      <c r="C103" s="77" t="s">
        <v>92</v>
      </c>
      <c r="D103" s="210" t="s">
        <v>70</v>
      </c>
      <c r="E103" s="212"/>
      <c r="F103" s="76"/>
      <c r="G103" s="217" t="s">
        <v>87</v>
      </c>
      <c r="H103" s="218"/>
      <c r="I103" s="218"/>
      <c r="J103" s="218"/>
      <c r="K103" s="219"/>
      <c r="L103" s="78" t="s">
        <v>72</v>
      </c>
      <c r="M103" s="79" t="s">
        <v>169</v>
      </c>
      <c r="N103" s="105"/>
      <c r="O103" s="3"/>
      <c r="P103" s="3"/>
      <c r="Q103" s="3"/>
      <c r="R103" s="3"/>
      <c r="S103" s="3"/>
      <c r="T103" s="3"/>
      <c r="U103" s="3"/>
      <c r="V103" s="3"/>
    </row>
    <row r="104" spans="1:22" ht="18.75" customHeight="1">
      <c r="A104" s="82">
        <v>1</v>
      </c>
      <c r="B104" s="68"/>
      <c r="C104" s="130" t="str">
        <f>IF(入力!C104="","",+入力!C104)</f>
        <v/>
      </c>
      <c r="D104" s="269" t="str">
        <f>IF(入力!D104="","",+入力!D104)</f>
        <v/>
      </c>
      <c r="E104" s="271" t="str">
        <f>IF(入力!E104="","",+入力!E104)</f>
        <v/>
      </c>
      <c r="F104" s="198"/>
      <c r="G104" s="273" t="str">
        <f>IF(入力!G104="","",+入力!G104)</f>
        <v/>
      </c>
      <c r="H104" s="274"/>
      <c r="I104" s="274"/>
      <c r="J104" s="274"/>
      <c r="K104" s="275"/>
      <c r="L104" s="263" t="str">
        <f>IF(入力!L104=0,"",IF(入力!Q104=1,(入力!L104-入力!M104),入力!L104))</f>
        <v/>
      </c>
      <c r="M104" s="265">
        <f>入力!M104</f>
        <v>0</v>
      </c>
      <c r="N104" s="268">
        <f>IF(AND(M104&gt;0,ISNUMBER(L104)=TRUE),IF(ISNUMBER(入力!O104)=FALSE,"",INDEX((三万未満code,三万以上code),入力!O104+1,1,IF((L104+M104)&lt;30000,1,2))),0)</f>
        <v>0</v>
      </c>
      <c r="O104" s="3"/>
      <c r="P104" s="3"/>
      <c r="Q104" s="3"/>
      <c r="R104" s="3"/>
      <c r="S104" s="3"/>
      <c r="T104" s="3"/>
      <c r="U104" s="3"/>
      <c r="V104" s="3"/>
    </row>
    <row r="105" spans="1:22" ht="18.75" customHeight="1">
      <c r="A105" s="84"/>
      <c r="B105" s="76"/>
      <c r="C105" s="131" t="str">
        <f>IF(入力!C105="","",+入力!C105)</f>
        <v/>
      </c>
      <c r="D105" s="270"/>
      <c r="E105" s="272"/>
      <c r="F105" s="199"/>
      <c r="G105" s="276"/>
      <c r="H105" s="276"/>
      <c r="I105" s="276"/>
      <c r="J105" s="276"/>
      <c r="K105" s="277"/>
      <c r="L105" s="278"/>
      <c r="M105" s="267"/>
      <c r="N105" s="268"/>
      <c r="O105" s="3"/>
      <c r="P105" s="3"/>
      <c r="Q105" s="3"/>
      <c r="R105" s="3"/>
      <c r="S105" s="3"/>
      <c r="T105" s="3"/>
      <c r="U105" s="3"/>
      <c r="V105" s="3"/>
    </row>
    <row r="106" spans="1:22" ht="18.75" customHeight="1">
      <c r="A106" s="86">
        <v>2</v>
      </c>
      <c r="B106" s="68"/>
      <c r="C106" s="130" t="str">
        <f>IF(入力!C106="","",+入力!C106)</f>
        <v/>
      </c>
      <c r="D106" s="269" t="str">
        <f>IF(入力!D106="","",+入力!D106)</f>
        <v/>
      </c>
      <c r="E106" s="271" t="str">
        <f>IF(入力!E106="","",+入力!E106)</f>
        <v/>
      </c>
      <c r="F106" s="198"/>
      <c r="G106" s="273" t="str">
        <f>IF(入力!G106="","",+入力!G106)</f>
        <v/>
      </c>
      <c r="H106" s="274"/>
      <c r="I106" s="274"/>
      <c r="J106" s="274"/>
      <c r="K106" s="275"/>
      <c r="L106" s="263" t="str">
        <f>IF(入力!L106=0,"",IF(入力!Q106=1,(入力!L106-入力!M106),入力!L106))</f>
        <v/>
      </c>
      <c r="M106" s="265">
        <f>入力!M106</f>
        <v>0</v>
      </c>
      <c r="N106" s="268">
        <f>IF(AND(M106&gt;0,ISNUMBER(L106)=TRUE),IF(ISNUMBER(入力!O106)=FALSE,"",INDEX((三万未満code,三万以上code),入力!O106+1,1,IF((L106+M106)&lt;30000,1,2))),0)</f>
        <v>0</v>
      </c>
      <c r="O106" s="3"/>
      <c r="P106" s="3"/>
      <c r="Q106" s="3"/>
      <c r="R106" s="3"/>
      <c r="S106" s="3"/>
      <c r="T106" s="3"/>
      <c r="U106" s="3"/>
      <c r="V106" s="3"/>
    </row>
    <row r="107" spans="1:22" ht="18.75" customHeight="1">
      <c r="A107" s="87"/>
      <c r="B107" s="88"/>
      <c r="C107" s="132" t="str">
        <f>IF(入力!C107="","",+入力!C107)</f>
        <v/>
      </c>
      <c r="D107" s="270"/>
      <c r="E107" s="272"/>
      <c r="F107" s="199"/>
      <c r="G107" s="276"/>
      <c r="H107" s="276"/>
      <c r="I107" s="276"/>
      <c r="J107" s="276"/>
      <c r="K107" s="277"/>
      <c r="L107" s="278"/>
      <c r="M107" s="267"/>
      <c r="N107" s="268"/>
      <c r="O107" s="3"/>
      <c r="P107" s="3"/>
      <c r="Q107" s="3"/>
      <c r="R107" s="3"/>
      <c r="S107" s="3"/>
      <c r="T107" s="3"/>
      <c r="U107" s="3"/>
      <c r="V107" s="3"/>
    </row>
    <row r="108" spans="1:22" ht="18.75" customHeight="1">
      <c r="A108" s="86">
        <v>3</v>
      </c>
      <c r="B108" s="68"/>
      <c r="C108" s="130" t="str">
        <f>IF(入力!C108="","",+入力!C108)</f>
        <v/>
      </c>
      <c r="D108" s="269" t="str">
        <f>IF(入力!D108="","",+入力!D108)</f>
        <v/>
      </c>
      <c r="E108" s="271" t="str">
        <f>IF(入力!E108="","",+入力!E108)</f>
        <v/>
      </c>
      <c r="F108" s="198"/>
      <c r="G108" s="273" t="str">
        <f>IF(入力!G108="","",+入力!G108)</f>
        <v/>
      </c>
      <c r="H108" s="274"/>
      <c r="I108" s="274"/>
      <c r="J108" s="274"/>
      <c r="K108" s="275"/>
      <c r="L108" s="263" t="str">
        <f>IF(入力!L108=0,"",IF(入力!Q108=1,(入力!L108-入力!M108),入力!L108))</f>
        <v/>
      </c>
      <c r="M108" s="265">
        <f>入力!M108</f>
        <v>0</v>
      </c>
      <c r="N108" s="268">
        <f>IF(AND(M108&gt;0,ISNUMBER(L108)=TRUE),IF(ISNUMBER(入力!O108)=FALSE,"",INDEX((三万未満code,三万以上code),入力!O108+1,1,IF((L108+M108)&lt;30000,1,2))),0)</f>
        <v>0</v>
      </c>
      <c r="O108" s="3"/>
      <c r="P108" s="3"/>
      <c r="Q108" s="3"/>
      <c r="R108" s="3"/>
      <c r="S108" s="3"/>
      <c r="T108" s="3"/>
      <c r="U108" s="3"/>
      <c r="V108" s="3"/>
    </row>
    <row r="109" spans="1:22" ht="18.75" customHeight="1">
      <c r="A109" s="87"/>
      <c r="B109" s="76"/>
      <c r="C109" s="132" t="str">
        <f>IF(入力!C109="","",+入力!C109)</f>
        <v/>
      </c>
      <c r="D109" s="270"/>
      <c r="E109" s="272"/>
      <c r="F109" s="199"/>
      <c r="G109" s="276"/>
      <c r="H109" s="276"/>
      <c r="I109" s="276"/>
      <c r="J109" s="276"/>
      <c r="K109" s="277"/>
      <c r="L109" s="278"/>
      <c r="M109" s="267"/>
      <c r="N109" s="268"/>
      <c r="O109" s="3"/>
      <c r="P109" s="3"/>
      <c r="Q109" s="3"/>
      <c r="R109" s="3"/>
      <c r="S109" s="3"/>
      <c r="T109" s="3"/>
      <c r="U109" s="3"/>
      <c r="V109" s="3"/>
    </row>
    <row r="110" spans="1:22" ht="18.75" customHeight="1">
      <c r="A110" s="86">
        <v>4</v>
      </c>
      <c r="B110" s="68"/>
      <c r="C110" s="130" t="str">
        <f>IF(入力!C110="","",+入力!C110)</f>
        <v/>
      </c>
      <c r="D110" s="269" t="str">
        <f>IF(入力!D110="","",+入力!D110)</f>
        <v/>
      </c>
      <c r="E110" s="271" t="str">
        <f>IF(入力!E110="","",+入力!E110)</f>
        <v/>
      </c>
      <c r="F110" s="198"/>
      <c r="G110" s="273" t="str">
        <f>IF(入力!G110="","",+入力!G110)</f>
        <v/>
      </c>
      <c r="H110" s="274"/>
      <c r="I110" s="274"/>
      <c r="J110" s="274"/>
      <c r="K110" s="275"/>
      <c r="L110" s="263" t="str">
        <f>IF(入力!L110=0,"",IF(入力!Q110=1,(入力!L110-入力!M110),入力!L110))</f>
        <v/>
      </c>
      <c r="M110" s="265">
        <f>入力!M110</f>
        <v>0</v>
      </c>
      <c r="N110" s="268">
        <f>IF(AND(M110&gt;0,ISNUMBER(L110)=TRUE),IF(ISNUMBER(入力!O110)=FALSE,"",INDEX((三万未満code,三万以上code),入力!O110+1,1,IF((L110+M110)&lt;30000,1,2))),0)</f>
        <v>0</v>
      </c>
      <c r="O110" s="3"/>
      <c r="P110" s="3"/>
      <c r="Q110" s="3"/>
      <c r="R110" s="3"/>
      <c r="S110" s="3"/>
      <c r="T110" s="3"/>
      <c r="U110" s="3"/>
      <c r="V110" s="3"/>
    </row>
    <row r="111" spans="1:22" ht="18.75" customHeight="1">
      <c r="A111" s="87"/>
      <c r="B111" s="88"/>
      <c r="C111" s="132" t="str">
        <f>IF(入力!C111="","",+入力!C111)</f>
        <v/>
      </c>
      <c r="D111" s="270"/>
      <c r="E111" s="272"/>
      <c r="F111" s="199"/>
      <c r="G111" s="276"/>
      <c r="H111" s="276"/>
      <c r="I111" s="276"/>
      <c r="J111" s="276"/>
      <c r="K111" s="277"/>
      <c r="L111" s="278"/>
      <c r="M111" s="267"/>
      <c r="N111" s="268"/>
      <c r="O111" s="3"/>
      <c r="P111" s="3"/>
      <c r="Q111" s="3"/>
      <c r="R111" s="3"/>
      <c r="S111" s="3"/>
      <c r="T111" s="3"/>
      <c r="U111" s="3"/>
      <c r="V111" s="3"/>
    </row>
    <row r="112" spans="1:22" ht="18.75" customHeight="1">
      <c r="A112" s="86">
        <v>5</v>
      </c>
      <c r="B112" s="68"/>
      <c r="C112" s="130" t="str">
        <f>IF(入力!C112="","",+入力!C112)</f>
        <v/>
      </c>
      <c r="D112" s="269" t="str">
        <f>IF(入力!D112="","",+入力!D112)</f>
        <v/>
      </c>
      <c r="E112" s="271" t="str">
        <f>IF(入力!E112="","",+入力!E112)</f>
        <v/>
      </c>
      <c r="F112" s="198"/>
      <c r="G112" s="273" t="str">
        <f>IF(入力!G112="","",+入力!G112)</f>
        <v/>
      </c>
      <c r="H112" s="274"/>
      <c r="I112" s="274"/>
      <c r="J112" s="274"/>
      <c r="K112" s="275"/>
      <c r="L112" s="263" t="str">
        <f>IF(入力!L112=0,"",IF(入力!Q112=1,(入力!L112-入力!M112),入力!L112))</f>
        <v/>
      </c>
      <c r="M112" s="265">
        <f>入力!M112</f>
        <v>0</v>
      </c>
      <c r="N112" s="268">
        <f>IF(AND(M112&gt;0,ISNUMBER(L112)=TRUE),IF(ISNUMBER(入力!O112)=FALSE,"",INDEX((三万未満code,三万以上code),入力!O112+1,1,IF((L112+M112)&lt;30000,1,2))),0)</f>
        <v>0</v>
      </c>
      <c r="O112" s="3"/>
      <c r="P112" s="3"/>
      <c r="Q112" s="3"/>
      <c r="R112" s="3"/>
      <c r="S112" s="3"/>
      <c r="T112" s="3"/>
      <c r="U112" s="3"/>
      <c r="V112" s="3"/>
    </row>
    <row r="113" spans="1:22" ht="18.75" customHeight="1">
      <c r="A113" s="87"/>
      <c r="B113" s="76"/>
      <c r="C113" s="132" t="str">
        <f>IF(入力!C113="","",+入力!C113)</f>
        <v/>
      </c>
      <c r="D113" s="270"/>
      <c r="E113" s="272"/>
      <c r="F113" s="199"/>
      <c r="G113" s="276"/>
      <c r="H113" s="276"/>
      <c r="I113" s="276"/>
      <c r="J113" s="276"/>
      <c r="K113" s="277"/>
      <c r="L113" s="278"/>
      <c r="M113" s="267"/>
      <c r="N113" s="268"/>
      <c r="O113" s="3"/>
      <c r="P113" s="3"/>
      <c r="Q113" s="3"/>
      <c r="R113" s="3"/>
      <c r="S113" s="3"/>
      <c r="T113" s="3"/>
      <c r="U113" s="3"/>
      <c r="V113" s="3"/>
    </row>
    <row r="114" spans="1:22" ht="18.75" customHeight="1">
      <c r="A114" s="86">
        <v>6</v>
      </c>
      <c r="B114" s="68"/>
      <c r="C114" s="130" t="str">
        <f>IF(入力!C114="","",+入力!C114)</f>
        <v/>
      </c>
      <c r="D114" s="269" t="str">
        <f>IF(入力!D114="","",+入力!D114)</f>
        <v/>
      </c>
      <c r="E114" s="271" t="str">
        <f>IF(入力!E114="","",+入力!E114)</f>
        <v/>
      </c>
      <c r="F114" s="198"/>
      <c r="G114" s="273" t="str">
        <f>IF(入力!G114="","",+入力!G114)</f>
        <v/>
      </c>
      <c r="H114" s="274"/>
      <c r="I114" s="274"/>
      <c r="J114" s="274"/>
      <c r="K114" s="275"/>
      <c r="L114" s="263" t="str">
        <f>IF(入力!L114=0,"",IF(入力!Q114=1,(入力!L114-入力!M114),入力!L114))</f>
        <v/>
      </c>
      <c r="M114" s="265">
        <f>入力!M114</f>
        <v>0</v>
      </c>
      <c r="N114" s="268">
        <f>IF(AND(M114&gt;0,ISNUMBER(L114)=TRUE),IF(ISNUMBER(入力!O114)=FALSE,"",INDEX((三万未満code,三万以上code),入力!O114+1,1,IF((L114+M114)&lt;30000,1,2))),0)</f>
        <v>0</v>
      </c>
      <c r="O114" s="3"/>
      <c r="P114" s="3"/>
      <c r="Q114" s="3"/>
      <c r="R114" s="3"/>
      <c r="S114" s="3"/>
      <c r="T114" s="3"/>
      <c r="U114" s="3"/>
      <c r="V114" s="3"/>
    </row>
    <row r="115" spans="1:22" ht="18.75" customHeight="1">
      <c r="A115" s="87"/>
      <c r="B115" s="88"/>
      <c r="C115" s="132" t="str">
        <f>IF(入力!C115="","",+入力!C115)</f>
        <v/>
      </c>
      <c r="D115" s="270"/>
      <c r="E115" s="272"/>
      <c r="F115" s="199"/>
      <c r="G115" s="276"/>
      <c r="H115" s="276"/>
      <c r="I115" s="276"/>
      <c r="J115" s="276"/>
      <c r="K115" s="277"/>
      <c r="L115" s="278"/>
      <c r="M115" s="267"/>
      <c r="N115" s="268"/>
      <c r="O115" s="3"/>
      <c r="P115" s="3"/>
      <c r="Q115" s="3"/>
      <c r="R115" s="3"/>
      <c r="S115" s="3"/>
      <c r="T115" s="3"/>
      <c r="U115" s="3"/>
      <c r="V115" s="3"/>
    </row>
    <row r="116" spans="1:22" ht="18.75" customHeight="1">
      <c r="A116" s="86">
        <v>7</v>
      </c>
      <c r="B116" s="68"/>
      <c r="C116" s="130" t="str">
        <f>IF(入力!C116="","",+入力!C116)</f>
        <v/>
      </c>
      <c r="D116" s="269" t="str">
        <f>IF(入力!D116="","",+入力!D116)</f>
        <v/>
      </c>
      <c r="E116" s="271" t="str">
        <f>IF(入力!E116="","",+入力!E116)</f>
        <v/>
      </c>
      <c r="F116" s="198"/>
      <c r="G116" s="273" t="str">
        <f>IF(入力!G116="","",+入力!G116)</f>
        <v/>
      </c>
      <c r="H116" s="274"/>
      <c r="I116" s="274"/>
      <c r="J116" s="274"/>
      <c r="K116" s="275"/>
      <c r="L116" s="263" t="str">
        <f>IF(入力!L116=0,"",IF(入力!Q116=1,(入力!L116-入力!M116),入力!L116))</f>
        <v/>
      </c>
      <c r="M116" s="265">
        <f>入力!M116</f>
        <v>0</v>
      </c>
      <c r="N116" s="268">
        <f>IF(AND(M116&gt;0,ISNUMBER(L116)=TRUE),IF(ISNUMBER(入力!O116)=FALSE,"",INDEX((三万未満code,三万以上code),入力!O116+1,1,IF((L116+M116)&lt;30000,1,2))),0)</f>
        <v>0</v>
      </c>
      <c r="O116" s="3"/>
      <c r="P116" s="3"/>
      <c r="Q116" s="3"/>
      <c r="R116" s="3"/>
      <c r="S116" s="3"/>
      <c r="T116" s="3"/>
      <c r="U116" s="3"/>
      <c r="V116" s="3"/>
    </row>
    <row r="117" spans="1:22" ht="18.75" customHeight="1">
      <c r="A117" s="87"/>
      <c r="B117" s="76"/>
      <c r="C117" s="132" t="str">
        <f>IF(入力!C117="","",+入力!C117)</f>
        <v/>
      </c>
      <c r="D117" s="270"/>
      <c r="E117" s="272"/>
      <c r="F117" s="199"/>
      <c r="G117" s="276"/>
      <c r="H117" s="276"/>
      <c r="I117" s="276"/>
      <c r="J117" s="276"/>
      <c r="K117" s="277"/>
      <c r="L117" s="278"/>
      <c r="M117" s="267"/>
      <c r="N117" s="268"/>
      <c r="O117" s="3"/>
      <c r="P117" s="3"/>
      <c r="Q117" s="3"/>
      <c r="R117" s="3"/>
      <c r="S117" s="3"/>
      <c r="T117" s="3"/>
      <c r="U117" s="3"/>
      <c r="V117" s="3"/>
    </row>
    <row r="118" spans="1:22" ht="18.75" customHeight="1">
      <c r="A118" s="86">
        <v>8</v>
      </c>
      <c r="B118" s="68"/>
      <c r="C118" s="130" t="str">
        <f>IF(入力!C118="","",+入力!C118)</f>
        <v/>
      </c>
      <c r="D118" s="269" t="str">
        <f>IF(入力!D118="","",+入力!D118)</f>
        <v/>
      </c>
      <c r="E118" s="271" t="str">
        <f>IF(入力!E118="","",+入力!E118)</f>
        <v/>
      </c>
      <c r="F118" s="198"/>
      <c r="G118" s="273" t="str">
        <f>IF(入力!G118="","",+入力!G118)</f>
        <v/>
      </c>
      <c r="H118" s="274"/>
      <c r="I118" s="274"/>
      <c r="J118" s="274"/>
      <c r="K118" s="275"/>
      <c r="L118" s="263" t="str">
        <f>IF(入力!L118=0,"",IF(入力!Q118=1,(入力!L118-入力!M118),入力!L118))</f>
        <v/>
      </c>
      <c r="M118" s="265">
        <f>入力!M118</f>
        <v>0</v>
      </c>
      <c r="N118" s="268">
        <f>IF(AND(M118&gt;0,ISNUMBER(L118)=TRUE),IF(ISNUMBER(入力!O118)=FALSE,"",INDEX((三万未満code,三万以上code),入力!O118+1,1,IF((L118+M118)&lt;30000,1,2))),0)</f>
        <v>0</v>
      </c>
      <c r="O118" s="3"/>
      <c r="P118" s="3"/>
      <c r="Q118" s="3"/>
      <c r="R118" s="3"/>
      <c r="S118" s="3"/>
      <c r="T118" s="3"/>
      <c r="U118" s="3"/>
      <c r="V118" s="3"/>
    </row>
    <row r="119" spans="1:22" ht="18.75" customHeight="1">
      <c r="A119" s="87"/>
      <c r="B119" s="88"/>
      <c r="C119" s="132" t="str">
        <f>IF(入力!C119="","",+入力!C119)</f>
        <v/>
      </c>
      <c r="D119" s="270"/>
      <c r="E119" s="272"/>
      <c r="F119" s="199"/>
      <c r="G119" s="276"/>
      <c r="H119" s="276"/>
      <c r="I119" s="276"/>
      <c r="J119" s="276"/>
      <c r="K119" s="277"/>
      <c r="L119" s="278"/>
      <c r="M119" s="267"/>
      <c r="N119" s="268"/>
      <c r="O119" s="3"/>
      <c r="P119" s="3"/>
      <c r="Q119" s="3"/>
      <c r="R119" s="3"/>
      <c r="S119" s="3"/>
      <c r="T119" s="3"/>
      <c r="U119" s="3"/>
      <c r="V119" s="3"/>
    </row>
    <row r="120" spans="1:22" ht="18.75" customHeight="1">
      <c r="A120" s="86">
        <v>9</v>
      </c>
      <c r="B120" s="68"/>
      <c r="C120" s="130" t="str">
        <f>IF(入力!C120="","",+入力!C120)</f>
        <v/>
      </c>
      <c r="D120" s="269" t="str">
        <f>IF(入力!D120="","",+入力!D120)</f>
        <v/>
      </c>
      <c r="E120" s="271" t="str">
        <f>IF(入力!E120="","",+入力!E120)</f>
        <v/>
      </c>
      <c r="F120" s="198"/>
      <c r="G120" s="273" t="str">
        <f>IF(入力!G120="","",+入力!G120)</f>
        <v/>
      </c>
      <c r="H120" s="274"/>
      <c r="I120" s="274"/>
      <c r="J120" s="274"/>
      <c r="K120" s="275"/>
      <c r="L120" s="263" t="str">
        <f>IF(入力!L120=0,"",IF(入力!Q120=1,(入力!L120-入力!M120),入力!L120))</f>
        <v/>
      </c>
      <c r="M120" s="265">
        <f>入力!M120</f>
        <v>0</v>
      </c>
      <c r="N120" s="268">
        <f>IF(AND(M120&gt;0,ISNUMBER(L120)=TRUE),IF(ISNUMBER(入力!O120)=FALSE,"",INDEX((三万未満code,三万以上code),入力!O120+1,1,IF((L120+M120)&lt;30000,1,2))),0)</f>
        <v>0</v>
      </c>
      <c r="O120" s="3"/>
      <c r="P120" s="3"/>
      <c r="Q120" s="3"/>
      <c r="R120" s="3"/>
      <c r="S120" s="3"/>
      <c r="T120" s="3"/>
      <c r="U120" s="3"/>
      <c r="V120" s="3"/>
    </row>
    <row r="121" spans="1:22" ht="18.75" customHeight="1">
      <c r="A121" s="87"/>
      <c r="B121" s="76"/>
      <c r="C121" s="132" t="str">
        <f>IF(入力!C121="","",+入力!C121)</f>
        <v/>
      </c>
      <c r="D121" s="270"/>
      <c r="E121" s="272"/>
      <c r="F121" s="199"/>
      <c r="G121" s="276"/>
      <c r="H121" s="276"/>
      <c r="I121" s="276"/>
      <c r="J121" s="276"/>
      <c r="K121" s="277"/>
      <c r="L121" s="278"/>
      <c r="M121" s="267"/>
      <c r="N121" s="268"/>
      <c r="O121" s="3"/>
      <c r="P121" s="3"/>
      <c r="Q121" s="3"/>
      <c r="R121" s="3"/>
      <c r="S121" s="3"/>
      <c r="T121" s="3"/>
      <c r="U121" s="3"/>
      <c r="V121" s="3"/>
    </row>
    <row r="122" spans="1:22" ht="18.75" customHeight="1">
      <c r="A122" s="86">
        <v>10</v>
      </c>
      <c r="B122" s="68"/>
      <c r="C122" s="130" t="str">
        <f>IF(入力!C122="","",+入力!C122)</f>
        <v/>
      </c>
      <c r="D122" s="269" t="str">
        <f>IF(入力!D122="","",+入力!D122)</f>
        <v/>
      </c>
      <c r="E122" s="271" t="str">
        <f>IF(入力!E122="","",+入力!E122)</f>
        <v/>
      </c>
      <c r="F122" s="198"/>
      <c r="G122" s="273" t="str">
        <f>IF(入力!G122="","",+入力!G122)</f>
        <v/>
      </c>
      <c r="H122" s="274"/>
      <c r="I122" s="274"/>
      <c r="J122" s="274"/>
      <c r="K122" s="275"/>
      <c r="L122" s="263" t="str">
        <f>IF(入力!L122=0,"",IF(入力!Q122=1,(入力!L122-入力!M122),入力!L122))</f>
        <v/>
      </c>
      <c r="M122" s="265">
        <f>入力!M122</f>
        <v>0</v>
      </c>
      <c r="N122" s="268">
        <f>IF(AND(M122&gt;0,ISNUMBER(L122)=TRUE),IF(ISNUMBER(入力!O122)=FALSE,"",INDEX((三万未満code,三万以上code),入力!O122+1,1,IF((L122+M122)&lt;30000,1,2))),0)</f>
        <v>0</v>
      </c>
      <c r="O122" s="3"/>
      <c r="P122" s="3"/>
      <c r="Q122" s="3"/>
      <c r="R122" s="3"/>
      <c r="S122" s="3"/>
      <c r="T122" s="3"/>
      <c r="U122" s="3"/>
      <c r="V122" s="3"/>
    </row>
    <row r="123" spans="1:22" ht="18.75" customHeight="1">
      <c r="A123" s="87"/>
      <c r="B123" s="88"/>
      <c r="C123" s="132" t="str">
        <f>IF(入力!C123="","",+入力!C123)</f>
        <v/>
      </c>
      <c r="D123" s="270"/>
      <c r="E123" s="272"/>
      <c r="F123" s="199"/>
      <c r="G123" s="276"/>
      <c r="H123" s="276"/>
      <c r="I123" s="276"/>
      <c r="J123" s="276"/>
      <c r="K123" s="277"/>
      <c r="L123" s="278"/>
      <c r="M123" s="267"/>
      <c r="N123" s="268"/>
      <c r="O123" s="3"/>
      <c r="P123" s="3"/>
      <c r="Q123" s="3"/>
      <c r="R123" s="3"/>
      <c r="S123" s="3"/>
      <c r="T123" s="3"/>
      <c r="U123" s="3"/>
      <c r="V123" s="3"/>
    </row>
    <row r="124" spans="1:22" ht="18.75" customHeight="1">
      <c r="A124" s="86">
        <v>11</v>
      </c>
      <c r="B124" s="68"/>
      <c r="C124" s="130" t="str">
        <f>IF(入力!C124="","",+入力!C124)</f>
        <v/>
      </c>
      <c r="D124" s="269" t="str">
        <f>IF(入力!D124="","",+入力!D124)</f>
        <v/>
      </c>
      <c r="E124" s="271" t="str">
        <f>IF(入力!E124="","",+入力!E124)</f>
        <v/>
      </c>
      <c r="F124" s="198"/>
      <c r="G124" s="273" t="str">
        <f>IF(入力!G124="","",+入力!G124)</f>
        <v/>
      </c>
      <c r="H124" s="274"/>
      <c r="I124" s="274"/>
      <c r="J124" s="274"/>
      <c r="K124" s="275"/>
      <c r="L124" s="263" t="str">
        <f>IF(入力!L124=0,"",IF(入力!Q124=1,(入力!L124-入力!M124),入力!L124))</f>
        <v/>
      </c>
      <c r="M124" s="265">
        <f>入力!M124</f>
        <v>0</v>
      </c>
      <c r="N124" s="268">
        <f>IF(AND(M124&gt;0,ISNUMBER(L124)=TRUE),IF(ISNUMBER(入力!O124)=FALSE,"",INDEX((三万未満code,三万以上code),入力!O124+1,1,IF((L124+M124)&lt;30000,1,2))),0)</f>
        <v>0</v>
      </c>
      <c r="O124" s="3"/>
      <c r="P124" s="3"/>
      <c r="Q124" s="3"/>
      <c r="R124" s="3"/>
      <c r="S124" s="3"/>
      <c r="T124" s="3"/>
      <c r="U124" s="3"/>
      <c r="V124" s="3"/>
    </row>
    <row r="125" spans="1:22" ht="18.75" customHeight="1">
      <c r="A125" s="87"/>
      <c r="B125" s="76"/>
      <c r="C125" s="132" t="str">
        <f>IF(入力!C125="","",+入力!C125)</f>
        <v/>
      </c>
      <c r="D125" s="270"/>
      <c r="E125" s="272"/>
      <c r="F125" s="199"/>
      <c r="G125" s="276"/>
      <c r="H125" s="276"/>
      <c r="I125" s="276"/>
      <c r="J125" s="276"/>
      <c r="K125" s="277"/>
      <c r="L125" s="278"/>
      <c r="M125" s="267"/>
      <c r="N125" s="268"/>
      <c r="O125" s="3"/>
      <c r="P125" s="3"/>
      <c r="Q125" s="3"/>
      <c r="R125" s="3"/>
      <c r="S125" s="3"/>
      <c r="T125" s="3"/>
      <c r="U125" s="3"/>
      <c r="V125" s="3"/>
    </row>
    <row r="126" spans="1:22" ht="18.75" customHeight="1">
      <c r="A126" s="86">
        <v>12</v>
      </c>
      <c r="B126" s="68"/>
      <c r="C126" s="130" t="str">
        <f>IF(入力!C126="","",+入力!C126)</f>
        <v/>
      </c>
      <c r="D126" s="269" t="str">
        <f>IF(入力!D126="","",+入力!D126)</f>
        <v/>
      </c>
      <c r="E126" s="271" t="str">
        <f>IF(入力!E126="","",+入力!E126)</f>
        <v/>
      </c>
      <c r="F126" s="198"/>
      <c r="G126" s="273" t="str">
        <f>IF(入力!G126="","",+入力!G126)</f>
        <v/>
      </c>
      <c r="H126" s="274"/>
      <c r="I126" s="274"/>
      <c r="J126" s="274"/>
      <c r="K126" s="275"/>
      <c r="L126" s="263" t="str">
        <f>IF(入力!L126=0,"",IF(入力!Q126=1,(入力!L126-入力!M126),入力!L126))</f>
        <v/>
      </c>
      <c r="M126" s="265">
        <f>入力!M126</f>
        <v>0</v>
      </c>
      <c r="N126" s="268">
        <f>IF(AND(M126&gt;0,ISNUMBER(L126)=TRUE),IF(ISNUMBER(入力!O126)=FALSE,"",INDEX((三万未満code,三万以上code),入力!O126+1,1,IF((L126+M126)&lt;30000,1,2))),0)</f>
        <v>0</v>
      </c>
      <c r="O126" s="3"/>
      <c r="P126" s="3"/>
      <c r="Q126" s="3"/>
      <c r="R126" s="3"/>
      <c r="S126" s="3"/>
      <c r="T126" s="3"/>
      <c r="U126" s="3"/>
      <c r="V126" s="3"/>
    </row>
    <row r="127" spans="1:22" ht="18.75" customHeight="1">
      <c r="A127" s="87"/>
      <c r="B127" s="88"/>
      <c r="C127" s="132" t="str">
        <f>IF(入力!C127="","",+入力!C127)</f>
        <v/>
      </c>
      <c r="D127" s="270"/>
      <c r="E127" s="272"/>
      <c r="F127" s="199"/>
      <c r="G127" s="276"/>
      <c r="H127" s="276"/>
      <c r="I127" s="276"/>
      <c r="J127" s="276"/>
      <c r="K127" s="277"/>
      <c r="L127" s="278"/>
      <c r="M127" s="267"/>
      <c r="N127" s="268"/>
      <c r="O127" s="3"/>
      <c r="P127" s="3"/>
      <c r="Q127" s="3"/>
      <c r="R127" s="3"/>
      <c r="S127" s="3"/>
      <c r="T127" s="3"/>
      <c r="U127" s="3"/>
      <c r="V127" s="3"/>
    </row>
    <row r="128" spans="1:22" ht="18.75" customHeight="1">
      <c r="A128" s="86">
        <v>13</v>
      </c>
      <c r="B128" s="68"/>
      <c r="C128" s="130" t="str">
        <f>IF(入力!C128="","",+入力!C128)</f>
        <v/>
      </c>
      <c r="D128" s="269" t="str">
        <f>IF(入力!D128="","",+入力!D128)</f>
        <v/>
      </c>
      <c r="E128" s="271" t="str">
        <f>IF(入力!E128="","",+入力!E128)</f>
        <v/>
      </c>
      <c r="F128" s="198"/>
      <c r="G128" s="273" t="str">
        <f>IF(入力!G128="","",+入力!G128)</f>
        <v/>
      </c>
      <c r="H128" s="274"/>
      <c r="I128" s="274"/>
      <c r="J128" s="274"/>
      <c r="K128" s="275"/>
      <c r="L128" s="263" t="str">
        <f>IF(入力!L128=0,"",IF(入力!Q128=1,(入力!L128-入力!M128),入力!L128))</f>
        <v/>
      </c>
      <c r="M128" s="265">
        <f>入力!M128</f>
        <v>0</v>
      </c>
      <c r="N128" s="268">
        <f>IF(AND(M128&gt;0,ISNUMBER(L128)=TRUE),IF(ISNUMBER(入力!O128)=FALSE,"",INDEX((三万未満code,三万以上code),入力!O128+1,1,IF((L128+M128)&lt;30000,1,2))),0)</f>
        <v>0</v>
      </c>
      <c r="O128" s="3"/>
      <c r="P128" s="3"/>
      <c r="Q128" s="3"/>
      <c r="R128" s="3"/>
      <c r="S128" s="3"/>
      <c r="T128" s="3"/>
      <c r="U128" s="3"/>
      <c r="V128" s="3"/>
    </row>
    <row r="129" spans="1:22" ht="18.75" customHeight="1">
      <c r="A129" s="87"/>
      <c r="B129" s="76"/>
      <c r="C129" s="132" t="str">
        <f>IF(入力!C129="","",+入力!C129)</f>
        <v/>
      </c>
      <c r="D129" s="270"/>
      <c r="E129" s="272"/>
      <c r="F129" s="199"/>
      <c r="G129" s="276"/>
      <c r="H129" s="276"/>
      <c r="I129" s="276"/>
      <c r="J129" s="276"/>
      <c r="K129" s="277"/>
      <c r="L129" s="278"/>
      <c r="M129" s="267"/>
      <c r="N129" s="268"/>
      <c r="O129" s="3"/>
      <c r="P129" s="3"/>
      <c r="Q129" s="3"/>
      <c r="R129" s="3"/>
      <c r="S129" s="3"/>
      <c r="T129" s="3"/>
      <c r="U129" s="3"/>
      <c r="V129" s="3"/>
    </row>
    <row r="130" spans="1:22" ht="18.75" customHeight="1">
      <c r="A130" s="86">
        <v>14</v>
      </c>
      <c r="B130" s="68"/>
      <c r="C130" s="130" t="str">
        <f>IF(入力!C130="","",+入力!C130)</f>
        <v/>
      </c>
      <c r="D130" s="269" t="str">
        <f>IF(入力!D130="","",+入力!D130)</f>
        <v/>
      </c>
      <c r="E130" s="271" t="str">
        <f>IF(入力!E130="","",+入力!E130)</f>
        <v/>
      </c>
      <c r="F130" s="198"/>
      <c r="G130" s="273" t="str">
        <f>IF(入力!G130="","",+入力!G130)</f>
        <v/>
      </c>
      <c r="H130" s="274"/>
      <c r="I130" s="274"/>
      <c r="J130" s="274"/>
      <c r="K130" s="275"/>
      <c r="L130" s="263" t="str">
        <f>IF(入力!L130=0,"",IF(入力!Q130=1,(入力!L130-入力!M130),入力!L130))</f>
        <v/>
      </c>
      <c r="M130" s="265">
        <f>入力!M130</f>
        <v>0</v>
      </c>
      <c r="N130" s="268">
        <f>IF(AND(M130&gt;0,ISNUMBER(L130)=TRUE),IF(ISNUMBER(入力!O130)=FALSE,"",INDEX((三万未満code,三万以上code),入力!O130+1,1,IF((L130+M130)&lt;30000,1,2))),0)</f>
        <v>0</v>
      </c>
      <c r="O130" s="3"/>
      <c r="P130" s="3"/>
      <c r="Q130" s="3"/>
      <c r="R130" s="3"/>
      <c r="S130" s="3"/>
      <c r="T130" s="3"/>
      <c r="U130" s="3"/>
      <c r="V130" s="3"/>
    </row>
    <row r="131" spans="1:22" ht="18.75" customHeight="1">
      <c r="A131" s="87"/>
      <c r="B131" s="88"/>
      <c r="C131" s="132" t="str">
        <f>IF(入力!C131="","",+入力!C131)</f>
        <v/>
      </c>
      <c r="D131" s="270"/>
      <c r="E131" s="272"/>
      <c r="F131" s="199"/>
      <c r="G131" s="276"/>
      <c r="H131" s="276"/>
      <c r="I131" s="276"/>
      <c r="J131" s="276"/>
      <c r="K131" s="277"/>
      <c r="L131" s="278"/>
      <c r="M131" s="267"/>
      <c r="N131" s="268"/>
      <c r="O131" s="3"/>
      <c r="P131" s="3"/>
      <c r="Q131" s="3"/>
      <c r="R131" s="3"/>
      <c r="S131" s="3"/>
      <c r="T131" s="3"/>
      <c r="U131" s="3"/>
      <c r="V131" s="3"/>
    </row>
    <row r="132" spans="1:22" ht="18.75" customHeight="1">
      <c r="A132" s="86">
        <v>15</v>
      </c>
      <c r="B132" s="68"/>
      <c r="C132" s="130" t="str">
        <f>IF(入力!C132="","",+入力!C132)</f>
        <v/>
      </c>
      <c r="D132" s="269" t="str">
        <f>IF(入力!D132="","",+入力!D132)</f>
        <v/>
      </c>
      <c r="E132" s="271" t="str">
        <f>IF(入力!E132="","",+入力!E132)</f>
        <v/>
      </c>
      <c r="F132" s="198"/>
      <c r="G132" s="273" t="str">
        <f>IF(入力!G132="","",+入力!G132)</f>
        <v/>
      </c>
      <c r="H132" s="274"/>
      <c r="I132" s="274"/>
      <c r="J132" s="274"/>
      <c r="K132" s="275"/>
      <c r="L132" s="263" t="str">
        <f>IF(入力!L132=0,"",IF(入力!Q132=1,(入力!L132-入力!M132),入力!L132))</f>
        <v/>
      </c>
      <c r="M132" s="265">
        <f>入力!M132</f>
        <v>0</v>
      </c>
      <c r="N132" s="268">
        <f>IF(AND(M132&gt;0,ISNUMBER(L132)=TRUE),IF(ISNUMBER(入力!O132)=FALSE,"",INDEX((三万未満code,三万以上code),入力!O132+1,1,IF((L132+M132)&lt;30000,1,2))),0)</f>
        <v>0</v>
      </c>
      <c r="O132" s="3"/>
      <c r="P132" s="3"/>
      <c r="Q132" s="3"/>
      <c r="R132" s="3"/>
      <c r="S132" s="3"/>
      <c r="T132" s="3"/>
      <c r="U132" s="3"/>
      <c r="V132" s="3"/>
    </row>
    <row r="133" spans="1:22" ht="18.75" customHeight="1">
      <c r="A133" s="75"/>
      <c r="B133" s="76"/>
      <c r="C133" s="132" t="str">
        <f>IF(入力!C133="","",+入力!C133)</f>
        <v/>
      </c>
      <c r="D133" s="270"/>
      <c r="E133" s="272"/>
      <c r="F133" s="199"/>
      <c r="G133" s="276"/>
      <c r="H133" s="276"/>
      <c r="I133" s="276"/>
      <c r="J133" s="276"/>
      <c r="K133" s="277"/>
      <c r="L133" s="278"/>
      <c r="M133" s="267"/>
      <c r="N133" s="268"/>
      <c r="O133" s="3"/>
      <c r="P133" s="3"/>
      <c r="Q133" s="3"/>
      <c r="R133" s="3"/>
      <c r="S133" s="3"/>
      <c r="T133" s="3"/>
      <c r="U133" s="3"/>
      <c r="V133" s="3"/>
    </row>
    <row r="134" spans="1:22" ht="14.25">
      <c r="A134" s="175" t="s">
        <v>62</v>
      </c>
      <c r="B134" s="175"/>
      <c r="C134" s="91" t="s">
        <v>77</v>
      </c>
      <c r="D134" s="129" t="s">
        <v>78</v>
      </c>
      <c r="E134" s="89"/>
      <c r="F134" s="36"/>
      <c r="G134" s="111"/>
      <c r="H134" s="198">
        <f>COUNTIF(L104:L133,"&gt;=1")</f>
        <v>0</v>
      </c>
      <c r="I134" s="178" t="s">
        <v>75</v>
      </c>
      <c r="J134" s="180" t="s">
        <v>76</v>
      </c>
      <c r="K134" s="181"/>
      <c r="L134" s="279">
        <f>SUM(L104:L133)</f>
        <v>0</v>
      </c>
      <c r="M134" s="281">
        <f>SUM(M104:M133)</f>
        <v>0</v>
      </c>
      <c r="N134" s="105"/>
      <c r="O134" s="3"/>
      <c r="P134" s="3"/>
      <c r="Q134" s="3"/>
      <c r="R134" s="3"/>
      <c r="S134" s="3"/>
      <c r="T134" s="3"/>
      <c r="U134" s="3"/>
      <c r="V134" s="3"/>
    </row>
    <row r="135" spans="1:22" ht="14.25" customHeight="1">
      <c r="A135" s="175"/>
      <c r="B135" s="175"/>
      <c r="C135" s="91" t="s">
        <v>79</v>
      </c>
      <c r="D135" s="129" t="s">
        <v>80</v>
      </c>
      <c r="E135" s="22"/>
      <c r="F135" s="22"/>
      <c r="G135" s="93"/>
      <c r="H135" s="199"/>
      <c r="I135" s="179"/>
      <c r="J135" s="182"/>
      <c r="K135" s="183"/>
      <c r="L135" s="280"/>
      <c r="M135" s="282"/>
      <c r="N135" s="105"/>
      <c r="O135" s="3"/>
      <c r="P135" s="3"/>
      <c r="Q135" s="3"/>
      <c r="R135" s="3"/>
      <c r="S135" s="3"/>
      <c r="T135" s="3"/>
      <c r="U135" s="3"/>
      <c r="V135" s="3"/>
    </row>
    <row r="136" spans="1:22" ht="14.25">
      <c r="A136" s="175"/>
      <c r="B136" s="175"/>
      <c r="C136" s="91" t="s">
        <v>165</v>
      </c>
      <c r="D136" s="129" t="s">
        <v>167</v>
      </c>
      <c r="E136" s="112"/>
      <c r="F136" s="22"/>
      <c r="G136" s="93"/>
      <c r="H136" s="198">
        <f>H90+H134</f>
        <v>0</v>
      </c>
      <c r="I136" s="178" t="s">
        <v>75</v>
      </c>
      <c r="J136" s="180" t="s">
        <v>81</v>
      </c>
      <c r="K136" s="181"/>
      <c r="L136" s="263">
        <f>L134+L90</f>
        <v>0</v>
      </c>
      <c r="M136" s="265">
        <f>M134+M90</f>
        <v>0</v>
      </c>
      <c r="N136" s="105"/>
      <c r="O136" s="3"/>
      <c r="P136" s="3"/>
      <c r="Q136" s="3"/>
      <c r="R136" s="3"/>
      <c r="S136" s="3"/>
      <c r="T136" s="3"/>
      <c r="U136" s="3"/>
      <c r="V136" s="3"/>
    </row>
    <row r="137" spans="1:22" ht="14.25">
      <c r="A137" s="175"/>
      <c r="B137" s="175"/>
      <c r="C137" s="91" t="s">
        <v>166</v>
      </c>
      <c r="D137" s="129" t="s">
        <v>168</v>
      </c>
      <c r="E137" s="96"/>
      <c r="F137" s="22"/>
      <c r="G137" s="93"/>
      <c r="H137" s="262"/>
      <c r="I137" s="179"/>
      <c r="J137" s="182"/>
      <c r="K137" s="183"/>
      <c r="L137" s="264"/>
      <c r="M137" s="266"/>
      <c r="N137" s="105"/>
      <c r="O137" s="3"/>
      <c r="P137" s="3"/>
      <c r="Q137" s="3"/>
      <c r="R137" s="3"/>
      <c r="S137" s="3"/>
      <c r="T137" s="3"/>
      <c r="U137" s="3"/>
      <c r="V137" s="3"/>
    </row>
    <row r="138" spans="1:22" ht="14.25" hidden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43">
        <f>$M$46</f>
        <v>2020.01</v>
      </c>
      <c r="N138" s="105"/>
      <c r="O138" s="3"/>
      <c r="P138" s="3"/>
      <c r="Q138" s="3"/>
      <c r="R138" s="3"/>
      <c r="S138" s="3"/>
      <c r="T138" s="3"/>
      <c r="U138" s="3"/>
      <c r="V138" s="3"/>
    </row>
    <row r="139" spans="1:22" ht="21">
      <c r="A139" s="3"/>
      <c r="B139" s="3"/>
      <c r="C139" s="145">
        <f>C$1</f>
        <v>2020.01</v>
      </c>
      <c r="D139" s="3"/>
      <c r="E139" s="230" t="s">
        <v>142</v>
      </c>
      <c r="F139" s="297"/>
      <c r="G139" s="297"/>
      <c r="H139" s="297"/>
      <c r="I139" s="297"/>
      <c r="J139" s="98"/>
      <c r="K139" s="50"/>
      <c r="L139" s="100"/>
      <c r="M139" s="104" t="str">
        <f>入力!M139</f>
        <v>ページ　4</v>
      </c>
      <c r="N139" s="105"/>
      <c r="O139" s="3"/>
      <c r="P139" s="3"/>
      <c r="Q139" s="3"/>
      <c r="R139" s="3"/>
      <c r="S139" s="3"/>
      <c r="T139" s="3"/>
      <c r="U139" s="3"/>
      <c r="V139" s="3"/>
    </row>
    <row r="140" spans="1:22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05"/>
      <c r="O140" s="3"/>
      <c r="P140" s="3"/>
      <c r="Q140" s="3"/>
      <c r="R140" s="3"/>
      <c r="S140" s="3"/>
      <c r="T140" s="3"/>
      <c r="U140" s="3"/>
      <c r="V140" s="3"/>
    </row>
    <row r="141" spans="1:22" ht="21">
      <c r="A141" s="2"/>
      <c r="B141" s="2"/>
      <c r="C141" s="2"/>
      <c r="D141" s="2"/>
      <c r="E141" s="54"/>
      <c r="F141" s="54"/>
      <c r="G141" s="54"/>
      <c r="H141" s="54"/>
      <c r="I141" s="55"/>
      <c r="J141" s="98"/>
      <c r="K141" s="50" t="s">
        <v>55</v>
      </c>
      <c r="L141" s="298">
        <f>IF(入力!$L$3="","平成　　年　　月　　日",入力!$L$3)</f>
        <v>43831</v>
      </c>
      <c r="M141" s="299"/>
      <c r="N141" s="105"/>
      <c r="O141" s="3"/>
      <c r="P141" s="3"/>
      <c r="Q141" s="3"/>
      <c r="R141" s="3"/>
      <c r="S141" s="3"/>
      <c r="T141" s="3"/>
      <c r="U141" s="3"/>
      <c r="V141" s="3"/>
    </row>
    <row r="142" spans="1:22" ht="15">
      <c r="A142" s="2"/>
      <c r="B142" s="2"/>
      <c r="C142" s="2" t="str">
        <f>+入力!$C142</f>
        <v>福島銀行</v>
      </c>
      <c r="D142" s="2"/>
      <c r="E142" s="2"/>
      <c r="F142" s="2"/>
      <c r="G142" s="2"/>
      <c r="H142" s="2"/>
      <c r="I142" s="55"/>
      <c r="J142" s="238" t="s">
        <v>174</v>
      </c>
      <c r="K142" s="238"/>
      <c r="L142" s="290" t="str">
        <f>IF(入力!$L$4="","",入力!$L$4)</f>
        <v/>
      </c>
      <c r="M142" s="290"/>
      <c r="N142" s="105"/>
      <c r="O142" s="3"/>
      <c r="P142" s="3"/>
      <c r="Q142" s="3"/>
      <c r="R142" s="3"/>
      <c r="S142" s="3"/>
      <c r="T142" s="3"/>
      <c r="U142" s="3"/>
      <c r="V142" s="3"/>
    </row>
    <row r="143" spans="1:22" ht="15">
      <c r="A143" s="2"/>
      <c r="B143" s="288" t="str">
        <f>IF(入力!$B$5=0,"",入力!$B$5)</f>
        <v/>
      </c>
      <c r="C143" s="288"/>
      <c r="D143" s="288"/>
      <c r="E143" s="22" t="s">
        <v>177</v>
      </c>
      <c r="F143" s="22"/>
      <c r="G143" s="62"/>
      <c r="H143" s="55"/>
      <c r="I143" s="55"/>
      <c r="J143" s="289" t="s">
        <v>176</v>
      </c>
      <c r="K143" s="289"/>
      <c r="L143" s="291" t="str">
        <f>IF(入力!$L$5="","",入力!$L$5)</f>
        <v/>
      </c>
      <c r="M143" s="291"/>
      <c r="N143" s="105"/>
      <c r="O143" s="3"/>
      <c r="P143" s="3"/>
      <c r="Q143" s="3"/>
      <c r="R143" s="3"/>
      <c r="S143" s="3"/>
      <c r="T143" s="3"/>
      <c r="U143" s="3"/>
      <c r="V143" s="3"/>
    </row>
    <row r="144" spans="1:22" ht="15">
      <c r="A144" s="2"/>
      <c r="B144" s="2"/>
      <c r="C144" s="60"/>
      <c r="D144" s="22"/>
      <c r="E144" s="22"/>
      <c r="F144" s="283" t="s">
        <v>119</v>
      </c>
      <c r="G144" s="284"/>
      <c r="H144" s="285"/>
      <c r="I144" s="55"/>
      <c r="J144" s="223" t="s">
        <v>58</v>
      </c>
      <c r="K144" s="223"/>
      <c r="L144" s="286" t="str">
        <f>IF(入力!$L$6="","",入力!$L$6)</f>
        <v/>
      </c>
      <c r="M144" s="287"/>
      <c r="N144" s="105"/>
      <c r="O144" s="3"/>
      <c r="P144" s="3"/>
      <c r="Q144" s="3"/>
      <c r="R144" s="3"/>
      <c r="S144" s="3"/>
      <c r="T144" s="3"/>
      <c r="U144" s="3"/>
      <c r="V144" s="3"/>
    </row>
    <row r="145" spans="1:22" ht="14.25">
      <c r="A145" s="22"/>
      <c r="B145" s="22"/>
      <c r="C145" s="101" t="s">
        <v>59</v>
      </c>
      <c r="D145" s="1"/>
      <c r="E145" s="22"/>
      <c r="F145" s="283" t="str">
        <f>$F$7</f>
        <v>1フリコミ</v>
      </c>
      <c r="G145" s="284"/>
      <c r="H145" s="285"/>
      <c r="I145" s="2"/>
      <c r="J145" s="223" t="s">
        <v>60</v>
      </c>
      <c r="K145" s="223"/>
      <c r="L145" s="286" t="str">
        <f>IF(入力!$L$7="","",入力!$L$7)</f>
        <v/>
      </c>
      <c r="M145" s="287"/>
      <c r="N145" s="105"/>
      <c r="O145" s="3"/>
      <c r="P145" s="3"/>
      <c r="Q145" s="3"/>
      <c r="R145" s="3"/>
      <c r="S145" s="3"/>
      <c r="T145" s="3"/>
      <c r="U145" s="3"/>
      <c r="V145" s="3"/>
    </row>
    <row r="146" spans="1:22" ht="14.25">
      <c r="A146" s="2"/>
      <c r="B146" s="292">
        <f>入力!$B$8</f>
        <v>43831</v>
      </c>
      <c r="C146" s="293"/>
      <c r="D146" s="294"/>
      <c r="E146" s="22"/>
      <c r="F146" s="3"/>
      <c r="G146" s="3"/>
      <c r="H146" s="3"/>
      <c r="I146" s="2"/>
      <c r="J146" s="223" t="s">
        <v>90</v>
      </c>
      <c r="K146" s="223"/>
      <c r="L146" s="295" t="str">
        <f>IF(入力!$L$8="","",入力!$L$8)</f>
        <v/>
      </c>
      <c r="M146" s="296"/>
      <c r="N146" s="105"/>
      <c r="O146" s="3"/>
      <c r="P146" s="3"/>
      <c r="Q146" s="3"/>
      <c r="R146" s="3"/>
      <c r="S146" s="3"/>
      <c r="T146" s="3"/>
      <c r="U146" s="3"/>
      <c r="V146" s="3"/>
    </row>
    <row r="147" spans="1:22" ht="14.25">
      <c r="A147" s="61"/>
      <c r="B147" s="61"/>
      <c r="C147" s="40"/>
      <c r="D147" s="40"/>
      <c r="E147" s="61"/>
      <c r="F147" s="61"/>
      <c r="G147" s="40"/>
      <c r="H147" s="40"/>
      <c r="I147" s="61"/>
      <c r="J147" s="40"/>
      <c r="K147" s="40"/>
      <c r="L147" s="40"/>
      <c r="M147" s="40"/>
      <c r="N147" s="105"/>
      <c r="O147" s="3"/>
      <c r="P147" s="3"/>
      <c r="Q147" s="3"/>
      <c r="R147" s="3"/>
      <c r="S147" s="3"/>
      <c r="T147" s="3"/>
      <c r="U147" s="3"/>
      <c r="V147" s="3"/>
    </row>
    <row r="148" spans="1:22" ht="14.25">
      <c r="A148" s="67"/>
      <c r="B148" s="68"/>
      <c r="C148" s="69" t="s">
        <v>173</v>
      </c>
      <c r="D148" s="209" t="s">
        <v>62</v>
      </c>
      <c r="E148" s="211" t="s">
        <v>95</v>
      </c>
      <c r="F148" s="70"/>
      <c r="G148" s="213" t="s">
        <v>96</v>
      </c>
      <c r="H148" s="214"/>
      <c r="I148" s="214"/>
      <c r="J148" s="214"/>
      <c r="K148" s="215"/>
      <c r="L148" s="71" t="s">
        <v>105</v>
      </c>
      <c r="M148" s="72" t="s">
        <v>66</v>
      </c>
      <c r="N148" s="105"/>
      <c r="O148" s="3"/>
      <c r="P148" s="3"/>
      <c r="Q148" s="3"/>
      <c r="R148" s="3"/>
      <c r="S148" s="3"/>
      <c r="T148" s="3"/>
      <c r="U148" s="3"/>
      <c r="V148" s="3"/>
    </row>
    <row r="149" spans="1:22" ht="14.25">
      <c r="A149" s="75"/>
      <c r="B149" s="76"/>
      <c r="C149" s="77" t="s">
        <v>122</v>
      </c>
      <c r="D149" s="210" t="s">
        <v>70</v>
      </c>
      <c r="E149" s="212"/>
      <c r="F149" s="76"/>
      <c r="G149" s="217" t="s">
        <v>87</v>
      </c>
      <c r="H149" s="218"/>
      <c r="I149" s="218"/>
      <c r="J149" s="218"/>
      <c r="K149" s="219"/>
      <c r="L149" s="78" t="s">
        <v>72</v>
      </c>
      <c r="M149" s="79" t="s">
        <v>169</v>
      </c>
      <c r="N149" s="105"/>
      <c r="O149" s="3"/>
      <c r="P149" s="3"/>
      <c r="Q149" s="3"/>
      <c r="R149" s="3"/>
      <c r="S149" s="3"/>
      <c r="T149" s="3"/>
      <c r="U149" s="3"/>
      <c r="V149" s="3"/>
    </row>
    <row r="150" spans="1:22" ht="18.75" customHeight="1">
      <c r="A150" s="82">
        <v>1</v>
      </c>
      <c r="B150" s="68"/>
      <c r="C150" s="130" t="str">
        <f>IF(入力!C150="","",+入力!C150)</f>
        <v/>
      </c>
      <c r="D150" s="269" t="str">
        <f>IF(入力!D150="","",+入力!D150)</f>
        <v/>
      </c>
      <c r="E150" s="271" t="str">
        <f>IF(入力!E150="","",+入力!E150)</f>
        <v/>
      </c>
      <c r="F150" s="198"/>
      <c r="G150" s="273" t="str">
        <f>IF(入力!G150="","",+入力!G150)</f>
        <v/>
      </c>
      <c r="H150" s="274"/>
      <c r="I150" s="274"/>
      <c r="J150" s="274"/>
      <c r="K150" s="275"/>
      <c r="L150" s="263" t="str">
        <f>IF(入力!L150=0,"",IF(入力!Q150=1,(入力!L150-入力!M150),入力!L150))</f>
        <v/>
      </c>
      <c r="M150" s="265">
        <f>入力!M150</f>
        <v>0</v>
      </c>
      <c r="N150" s="268">
        <f>IF(AND(M150&gt;0,ISNUMBER(L150)=TRUE),IF(ISNUMBER(入力!O150)=FALSE,"",INDEX((三万未満code,三万以上code),入力!O150+1,1,IF((L150+M150)&lt;30000,1,2))),0)</f>
        <v>0</v>
      </c>
      <c r="O150" s="3"/>
      <c r="P150" s="3"/>
      <c r="Q150" s="3"/>
      <c r="R150" s="3"/>
      <c r="S150" s="3"/>
      <c r="T150" s="3"/>
      <c r="U150" s="3"/>
      <c r="V150" s="3"/>
    </row>
    <row r="151" spans="1:22" ht="18.75" customHeight="1">
      <c r="A151" s="84"/>
      <c r="B151" s="76"/>
      <c r="C151" s="131" t="str">
        <f>IF(入力!C151="","",+入力!C151)</f>
        <v/>
      </c>
      <c r="D151" s="270"/>
      <c r="E151" s="272"/>
      <c r="F151" s="199"/>
      <c r="G151" s="276"/>
      <c r="H151" s="276"/>
      <c r="I151" s="276"/>
      <c r="J151" s="276"/>
      <c r="K151" s="277"/>
      <c r="L151" s="278"/>
      <c r="M151" s="267"/>
      <c r="N151" s="268"/>
      <c r="O151" s="3"/>
      <c r="P151" s="3"/>
      <c r="Q151" s="3"/>
      <c r="R151" s="3"/>
      <c r="S151" s="3"/>
      <c r="T151" s="3"/>
      <c r="U151" s="3"/>
      <c r="V151" s="3"/>
    </row>
    <row r="152" spans="1:22" ht="18.75" customHeight="1">
      <c r="A152" s="86">
        <v>2</v>
      </c>
      <c r="B152" s="68"/>
      <c r="C152" s="130" t="str">
        <f>IF(入力!C152="","",+入力!C152)</f>
        <v/>
      </c>
      <c r="D152" s="269" t="str">
        <f>IF(入力!D152="","",+入力!D152)</f>
        <v/>
      </c>
      <c r="E152" s="271" t="str">
        <f>IF(入力!E152="","",+入力!E152)</f>
        <v/>
      </c>
      <c r="F152" s="198"/>
      <c r="G152" s="273" t="str">
        <f>IF(入力!G152="","",+入力!G152)</f>
        <v/>
      </c>
      <c r="H152" s="274"/>
      <c r="I152" s="274"/>
      <c r="J152" s="274"/>
      <c r="K152" s="275"/>
      <c r="L152" s="263" t="str">
        <f>IF(入力!L152=0,"",IF(入力!Q152=1,(入力!L152-入力!M152),入力!L152))</f>
        <v/>
      </c>
      <c r="M152" s="265">
        <f>入力!M152</f>
        <v>0</v>
      </c>
      <c r="N152" s="268">
        <f>IF(AND(M152&gt;0,ISNUMBER(L152)=TRUE),IF(ISNUMBER(入力!O152)=FALSE,"",INDEX((三万未満code,三万以上code),入力!O152+1,1,IF((L152+M152)&lt;30000,1,2))),0)</f>
        <v>0</v>
      </c>
      <c r="O152" s="3"/>
      <c r="P152" s="3"/>
      <c r="Q152" s="3"/>
      <c r="R152" s="3"/>
      <c r="S152" s="3"/>
      <c r="T152" s="3"/>
      <c r="U152" s="3"/>
      <c r="V152" s="3"/>
    </row>
    <row r="153" spans="1:22" ht="18.75" customHeight="1">
      <c r="A153" s="87"/>
      <c r="B153" s="88"/>
      <c r="C153" s="132" t="str">
        <f>IF(入力!C153="","",+入力!C153)</f>
        <v/>
      </c>
      <c r="D153" s="270"/>
      <c r="E153" s="272"/>
      <c r="F153" s="199"/>
      <c r="G153" s="276"/>
      <c r="H153" s="276"/>
      <c r="I153" s="276"/>
      <c r="J153" s="276"/>
      <c r="K153" s="277"/>
      <c r="L153" s="278"/>
      <c r="M153" s="267"/>
      <c r="N153" s="268"/>
      <c r="O153" s="3"/>
      <c r="P153" s="3"/>
      <c r="Q153" s="3"/>
      <c r="R153" s="3"/>
      <c r="S153" s="3"/>
      <c r="T153" s="3"/>
      <c r="U153" s="3"/>
      <c r="V153" s="3"/>
    </row>
    <row r="154" spans="1:22" ht="18.75" customHeight="1">
      <c r="A154" s="86">
        <v>3</v>
      </c>
      <c r="B154" s="68"/>
      <c r="C154" s="130" t="str">
        <f>IF(入力!C154="","",+入力!C154)</f>
        <v/>
      </c>
      <c r="D154" s="269" t="str">
        <f>IF(入力!D154="","",+入力!D154)</f>
        <v/>
      </c>
      <c r="E154" s="271" t="str">
        <f>IF(入力!E154="","",+入力!E154)</f>
        <v/>
      </c>
      <c r="F154" s="198"/>
      <c r="G154" s="273" t="str">
        <f>IF(入力!G154="","",+入力!G154)</f>
        <v/>
      </c>
      <c r="H154" s="274"/>
      <c r="I154" s="274"/>
      <c r="J154" s="274"/>
      <c r="K154" s="275"/>
      <c r="L154" s="263" t="str">
        <f>IF(入力!L154=0,"",IF(入力!Q154=1,(入力!L154-入力!M154),入力!L154))</f>
        <v/>
      </c>
      <c r="M154" s="265">
        <f>入力!M154</f>
        <v>0</v>
      </c>
      <c r="N154" s="268">
        <f>IF(AND(M154&gt;0,ISNUMBER(L154)=TRUE),IF(ISNUMBER(入力!O154)=FALSE,"",INDEX((三万未満code,三万以上code),入力!O154+1,1,IF((L154+M154)&lt;30000,1,2))),0)</f>
        <v>0</v>
      </c>
      <c r="O154" s="3"/>
      <c r="P154" s="3"/>
      <c r="Q154" s="3"/>
      <c r="R154" s="3"/>
      <c r="S154" s="3"/>
      <c r="T154" s="3"/>
      <c r="U154" s="3"/>
      <c r="V154" s="3"/>
    </row>
    <row r="155" spans="1:22" ht="18.75" customHeight="1">
      <c r="A155" s="87"/>
      <c r="B155" s="76"/>
      <c r="C155" s="132" t="str">
        <f>IF(入力!C155="","",+入力!C155)</f>
        <v/>
      </c>
      <c r="D155" s="270"/>
      <c r="E155" s="272"/>
      <c r="F155" s="199"/>
      <c r="G155" s="276"/>
      <c r="H155" s="276"/>
      <c r="I155" s="276"/>
      <c r="J155" s="276"/>
      <c r="K155" s="277"/>
      <c r="L155" s="278"/>
      <c r="M155" s="267"/>
      <c r="N155" s="268"/>
      <c r="O155" s="3"/>
      <c r="P155" s="3"/>
      <c r="Q155" s="3"/>
      <c r="R155" s="3"/>
      <c r="S155" s="3"/>
      <c r="T155" s="3"/>
      <c r="U155" s="3"/>
      <c r="V155" s="3"/>
    </row>
    <row r="156" spans="1:22" ht="18.75" customHeight="1">
      <c r="A156" s="86">
        <v>4</v>
      </c>
      <c r="B156" s="68"/>
      <c r="C156" s="130" t="str">
        <f>IF(入力!C156="","",+入力!C156)</f>
        <v/>
      </c>
      <c r="D156" s="269" t="str">
        <f>IF(入力!D156="","",+入力!D156)</f>
        <v/>
      </c>
      <c r="E156" s="271" t="str">
        <f>IF(入力!E156="","",+入力!E156)</f>
        <v/>
      </c>
      <c r="F156" s="198"/>
      <c r="G156" s="273" t="str">
        <f>IF(入力!G156="","",+入力!G156)</f>
        <v/>
      </c>
      <c r="H156" s="274"/>
      <c r="I156" s="274"/>
      <c r="J156" s="274"/>
      <c r="K156" s="275"/>
      <c r="L156" s="263" t="str">
        <f>IF(入力!L156=0,"",IF(入力!Q156=1,(入力!L156-入力!M156),入力!L156))</f>
        <v/>
      </c>
      <c r="M156" s="265">
        <f>入力!M156</f>
        <v>0</v>
      </c>
      <c r="N156" s="268">
        <f>IF(AND(M156&gt;0,ISNUMBER(L156)=TRUE),IF(ISNUMBER(入力!O156)=FALSE,"",INDEX((三万未満code,三万以上code),入力!O156+1,1,IF((L156+M156)&lt;30000,1,2))),0)</f>
        <v>0</v>
      </c>
      <c r="O156" s="3"/>
      <c r="P156" s="3"/>
      <c r="Q156" s="3"/>
      <c r="R156" s="3"/>
      <c r="S156" s="3"/>
      <c r="T156" s="3"/>
      <c r="U156" s="3"/>
      <c r="V156" s="3"/>
    </row>
    <row r="157" spans="1:22" ht="18.75" customHeight="1">
      <c r="A157" s="87"/>
      <c r="B157" s="88"/>
      <c r="C157" s="132" t="str">
        <f>IF(入力!C157="","",+入力!C157)</f>
        <v/>
      </c>
      <c r="D157" s="270"/>
      <c r="E157" s="272"/>
      <c r="F157" s="199"/>
      <c r="G157" s="276"/>
      <c r="H157" s="276"/>
      <c r="I157" s="276"/>
      <c r="J157" s="276"/>
      <c r="K157" s="277"/>
      <c r="L157" s="278"/>
      <c r="M157" s="267"/>
      <c r="N157" s="268"/>
      <c r="O157" s="3"/>
      <c r="P157" s="3"/>
      <c r="Q157" s="3"/>
      <c r="R157" s="3"/>
      <c r="S157" s="3"/>
      <c r="T157" s="3"/>
      <c r="U157" s="3"/>
      <c r="V157" s="3"/>
    </row>
    <row r="158" spans="1:22" ht="18.75" customHeight="1">
      <c r="A158" s="86">
        <v>5</v>
      </c>
      <c r="B158" s="68"/>
      <c r="C158" s="130" t="str">
        <f>IF(入力!C158="","",+入力!C158)</f>
        <v/>
      </c>
      <c r="D158" s="269" t="str">
        <f>IF(入力!D158="","",+入力!D158)</f>
        <v/>
      </c>
      <c r="E158" s="271" t="str">
        <f>IF(入力!E158="","",+入力!E158)</f>
        <v/>
      </c>
      <c r="F158" s="198"/>
      <c r="G158" s="273" t="str">
        <f>IF(入力!G158="","",+入力!G158)</f>
        <v/>
      </c>
      <c r="H158" s="274"/>
      <c r="I158" s="274"/>
      <c r="J158" s="274"/>
      <c r="K158" s="275"/>
      <c r="L158" s="263" t="str">
        <f>IF(入力!L158=0,"",IF(入力!Q158=1,(入力!L158-入力!M158),入力!L158))</f>
        <v/>
      </c>
      <c r="M158" s="265">
        <f>入力!M158</f>
        <v>0</v>
      </c>
      <c r="N158" s="268">
        <f>IF(AND(M158&gt;0,ISNUMBER(L158)=TRUE),IF(ISNUMBER(入力!O158)=FALSE,"",INDEX((三万未満code,三万以上code),入力!O158+1,1,IF((L158+M158)&lt;30000,1,2))),0)</f>
        <v>0</v>
      </c>
      <c r="O158" s="3"/>
      <c r="P158" s="3"/>
      <c r="Q158" s="3"/>
      <c r="R158" s="3"/>
      <c r="S158" s="3"/>
      <c r="T158" s="3"/>
      <c r="U158" s="3"/>
      <c r="V158" s="3"/>
    </row>
    <row r="159" spans="1:22" ht="18.75" customHeight="1">
      <c r="A159" s="87"/>
      <c r="B159" s="76"/>
      <c r="C159" s="132" t="str">
        <f>IF(入力!C159="","",+入力!C159)</f>
        <v/>
      </c>
      <c r="D159" s="270"/>
      <c r="E159" s="272"/>
      <c r="F159" s="199"/>
      <c r="G159" s="276"/>
      <c r="H159" s="276"/>
      <c r="I159" s="276"/>
      <c r="J159" s="276"/>
      <c r="K159" s="277"/>
      <c r="L159" s="278"/>
      <c r="M159" s="267"/>
      <c r="N159" s="268"/>
      <c r="O159" s="3"/>
      <c r="P159" s="3"/>
      <c r="Q159" s="3"/>
      <c r="R159" s="3"/>
      <c r="S159" s="3"/>
      <c r="T159" s="3"/>
      <c r="U159" s="3"/>
      <c r="V159" s="3"/>
    </row>
    <row r="160" spans="1:22" ht="18.75" customHeight="1">
      <c r="A160" s="86">
        <v>6</v>
      </c>
      <c r="B160" s="68"/>
      <c r="C160" s="130" t="str">
        <f>IF(入力!C160="","",+入力!C160)</f>
        <v/>
      </c>
      <c r="D160" s="269" t="str">
        <f>IF(入力!D160="","",+入力!D160)</f>
        <v/>
      </c>
      <c r="E160" s="271" t="str">
        <f>IF(入力!E160="","",+入力!E160)</f>
        <v/>
      </c>
      <c r="F160" s="198"/>
      <c r="G160" s="273" t="str">
        <f>IF(入力!G160="","",+入力!G160)</f>
        <v/>
      </c>
      <c r="H160" s="274"/>
      <c r="I160" s="274"/>
      <c r="J160" s="274"/>
      <c r="K160" s="275"/>
      <c r="L160" s="263" t="str">
        <f>IF(入力!L160=0,"",IF(入力!Q160=1,(入力!L160-入力!M160),入力!L160))</f>
        <v/>
      </c>
      <c r="M160" s="265">
        <f>入力!M160</f>
        <v>0</v>
      </c>
      <c r="N160" s="268">
        <f>IF(AND(M160&gt;0,ISNUMBER(L160)=TRUE),IF(ISNUMBER(入力!O160)=FALSE,"",INDEX((三万未満code,三万以上code),入力!O160+1,1,IF((L160+M160)&lt;30000,1,2))),0)</f>
        <v>0</v>
      </c>
      <c r="O160" s="3"/>
      <c r="P160" s="3"/>
      <c r="Q160" s="3"/>
      <c r="R160" s="3"/>
      <c r="S160" s="3"/>
      <c r="T160" s="3"/>
      <c r="U160" s="3"/>
      <c r="V160" s="3"/>
    </row>
    <row r="161" spans="1:22" ht="18.75" customHeight="1">
      <c r="A161" s="87"/>
      <c r="B161" s="88"/>
      <c r="C161" s="132" t="str">
        <f>IF(入力!C161="","",+入力!C161)</f>
        <v/>
      </c>
      <c r="D161" s="270"/>
      <c r="E161" s="272"/>
      <c r="F161" s="199"/>
      <c r="G161" s="276"/>
      <c r="H161" s="276"/>
      <c r="I161" s="276"/>
      <c r="J161" s="276"/>
      <c r="K161" s="277"/>
      <c r="L161" s="278"/>
      <c r="M161" s="267"/>
      <c r="N161" s="268"/>
      <c r="O161" s="3"/>
      <c r="P161" s="3"/>
      <c r="Q161" s="3"/>
      <c r="R161" s="3"/>
      <c r="S161" s="3"/>
      <c r="T161" s="3"/>
      <c r="U161" s="3"/>
      <c r="V161" s="3"/>
    </row>
    <row r="162" spans="1:22" ht="18.75" customHeight="1">
      <c r="A162" s="86">
        <v>7</v>
      </c>
      <c r="B162" s="68"/>
      <c r="C162" s="130" t="str">
        <f>IF(入力!C162="","",+入力!C162)</f>
        <v/>
      </c>
      <c r="D162" s="269" t="str">
        <f>IF(入力!D162="","",+入力!D162)</f>
        <v/>
      </c>
      <c r="E162" s="271" t="str">
        <f>IF(入力!E162="","",+入力!E162)</f>
        <v/>
      </c>
      <c r="F162" s="198"/>
      <c r="G162" s="273" t="str">
        <f>IF(入力!G162="","",+入力!G162)</f>
        <v/>
      </c>
      <c r="H162" s="274"/>
      <c r="I162" s="274"/>
      <c r="J162" s="274"/>
      <c r="K162" s="275"/>
      <c r="L162" s="263" t="str">
        <f>IF(入力!L162=0,"",IF(入力!Q162=1,(入力!L162-入力!M162),入力!L162))</f>
        <v/>
      </c>
      <c r="M162" s="265">
        <f>入力!M162</f>
        <v>0</v>
      </c>
      <c r="N162" s="268">
        <f>IF(AND(M162&gt;0,ISNUMBER(L162)=TRUE),IF(ISNUMBER(入力!O162)=FALSE,"",INDEX((三万未満code,三万以上code),入力!O162+1,1,IF((L162+M162)&lt;30000,1,2))),0)</f>
        <v>0</v>
      </c>
      <c r="O162" s="3"/>
      <c r="P162" s="3"/>
      <c r="Q162" s="3"/>
      <c r="R162" s="3"/>
      <c r="S162" s="3"/>
      <c r="T162" s="3"/>
      <c r="U162" s="3"/>
      <c r="V162" s="3"/>
    </row>
    <row r="163" spans="1:22" ht="18.75" customHeight="1">
      <c r="A163" s="87"/>
      <c r="B163" s="76"/>
      <c r="C163" s="132" t="str">
        <f>IF(入力!C163="","",+入力!C163)</f>
        <v/>
      </c>
      <c r="D163" s="270"/>
      <c r="E163" s="272"/>
      <c r="F163" s="199"/>
      <c r="G163" s="276"/>
      <c r="H163" s="276"/>
      <c r="I163" s="276"/>
      <c r="J163" s="276"/>
      <c r="K163" s="277"/>
      <c r="L163" s="278"/>
      <c r="M163" s="267"/>
      <c r="N163" s="268"/>
      <c r="O163" s="3"/>
      <c r="P163" s="3"/>
      <c r="Q163" s="3"/>
      <c r="R163" s="3"/>
      <c r="S163" s="3"/>
      <c r="T163" s="3"/>
      <c r="U163" s="3"/>
      <c r="V163" s="3"/>
    </row>
    <row r="164" spans="1:22" ht="18.75" customHeight="1">
      <c r="A164" s="86">
        <v>8</v>
      </c>
      <c r="B164" s="68"/>
      <c r="C164" s="130" t="str">
        <f>IF(入力!C164="","",+入力!C164)</f>
        <v/>
      </c>
      <c r="D164" s="269" t="str">
        <f>IF(入力!D164="","",+入力!D164)</f>
        <v/>
      </c>
      <c r="E164" s="271" t="str">
        <f>IF(入力!E164="","",+入力!E164)</f>
        <v/>
      </c>
      <c r="F164" s="198"/>
      <c r="G164" s="273" t="str">
        <f>IF(入力!G164="","",+入力!G164)</f>
        <v/>
      </c>
      <c r="H164" s="274"/>
      <c r="I164" s="274"/>
      <c r="J164" s="274"/>
      <c r="K164" s="275"/>
      <c r="L164" s="263" t="str">
        <f>IF(入力!L164=0,"",IF(入力!Q164=1,(入力!L164-入力!M164),入力!L164))</f>
        <v/>
      </c>
      <c r="M164" s="265">
        <f>入力!M164</f>
        <v>0</v>
      </c>
      <c r="N164" s="268">
        <f>IF(AND(M164&gt;0,ISNUMBER(L164)=TRUE),IF(ISNUMBER(入力!O164)=FALSE,"",INDEX((三万未満code,三万以上code),入力!O164+1,1,IF((L164+M164)&lt;30000,1,2))),0)</f>
        <v>0</v>
      </c>
      <c r="O164" s="3"/>
      <c r="P164" s="3"/>
      <c r="Q164" s="3"/>
      <c r="R164" s="3"/>
      <c r="S164" s="3"/>
      <c r="T164" s="3"/>
      <c r="U164" s="3"/>
      <c r="V164" s="3"/>
    </row>
    <row r="165" spans="1:22" ht="18.75" customHeight="1">
      <c r="A165" s="87"/>
      <c r="B165" s="88"/>
      <c r="C165" s="132" t="str">
        <f>IF(入力!C165="","",+入力!C165)</f>
        <v/>
      </c>
      <c r="D165" s="270"/>
      <c r="E165" s="272"/>
      <c r="F165" s="199"/>
      <c r="G165" s="276"/>
      <c r="H165" s="276"/>
      <c r="I165" s="276"/>
      <c r="J165" s="276"/>
      <c r="K165" s="277"/>
      <c r="L165" s="278"/>
      <c r="M165" s="267"/>
      <c r="N165" s="268"/>
      <c r="O165" s="3"/>
      <c r="P165" s="3"/>
      <c r="Q165" s="3"/>
      <c r="R165" s="3"/>
      <c r="S165" s="3"/>
      <c r="T165" s="3"/>
      <c r="U165" s="3"/>
      <c r="V165" s="3"/>
    </row>
    <row r="166" spans="1:22" ht="18.75" customHeight="1">
      <c r="A166" s="86">
        <v>9</v>
      </c>
      <c r="B166" s="68"/>
      <c r="C166" s="130" t="str">
        <f>IF(入力!C166="","",+入力!C166)</f>
        <v/>
      </c>
      <c r="D166" s="269" t="str">
        <f>IF(入力!D166="","",+入力!D166)</f>
        <v/>
      </c>
      <c r="E166" s="271" t="str">
        <f>IF(入力!E166="","",+入力!E166)</f>
        <v/>
      </c>
      <c r="F166" s="198"/>
      <c r="G166" s="273" t="str">
        <f>IF(入力!G166="","",+入力!G166)</f>
        <v/>
      </c>
      <c r="H166" s="274"/>
      <c r="I166" s="274"/>
      <c r="J166" s="274"/>
      <c r="K166" s="275"/>
      <c r="L166" s="263" t="str">
        <f>IF(入力!L166=0,"",IF(入力!Q166=1,(入力!L166-入力!M166),入力!L166))</f>
        <v/>
      </c>
      <c r="M166" s="265">
        <f>入力!M166</f>
        <v>0</v>
      </c>
      <c r="N166" s="268">
        <f>IF(AND(M166&gt;0,ISNUMBER(L166)=TRUE),IF(ISNUMBER(入力!O166)=FALSE,"",INDEX((三万未満code,三万以上code),入力!O166+1,1,IF((L166+M166)&lt;30000,1,2))),0)</f>
        <v>0</v>
      </c>
      <c r="O166" s="3"/>
      <c r="P166" s="3"/>
      <c r="Q166" s="3"/>
      <c r="R166" s="3"/>
      <c r="S166" s="3"/>
      <c r="T166" s="3"/>
      <c r="U166" s="3"/>
      <c r="V166" s="3"/>
    </row>
    <row r="167" spans="1:22" ht="18.75" customHeight="1">
      <c r="A167" s="87"/>
      <c r="B167" s="76"/>
      <c r="C167" s="132" t="str">
        <f>IF(入力!C167="","",+入力!C167)</f>
        <v/>
      </c>
      <c r="D167" s="270"/>
      <c r="E167" s="272"/>
      <c r="F167" s="199"/>
      <c r="G167" s="276"/>
      <c r="H167" s="276"/>
      <c r="I167" s="276"/>
      <c r="J167" s="276"/>
      <c r="K167" s="277"/>
      <c r="L167" s="278"/>
      <c r="M167" s="267"/>
      <c r="N167" s="268"/>
      <c r="O167" s="3"/>
      <c r="P167" s="3"/>
      <c r="Q167" s="3"/>
      <c r="R167" s="3"/>
      <c r="S167" s="3"/>
      <c r="T167" s="3"/>
      <c r="U167" s="3"/>
      <c r="V167" s="3"/>
    </row>
    <row r="168" spans="1:22" ht="18.75" customHeight="1">
      <c r="A168" s="86">
        <v>10</v>
      </c>
      <c r="B168" s="68"/>
      <c r="C168" s="130" t="str">
        <f>IF(入力!C168="","",+入力!C168)</f>
        <v/>
      </c>
      <c r="D168" s="269" t="str">
        <f>IF(入力!D168="","",+入力!D168)</f>
        <v/>
      </c>
      <c r="E168" s="271" t="str">
        <f>IF(入力!E168="","",+入力!E168)</f>
        <v/>
      </c>
      <c r="F168" s="198"/>
      <c r="G168" s="273" t="str">
        <f>IF(入力!G168="","",+入力!G168)</f>
        <v/>
      </c>
      <c r="H168" s="274"/>
      <c r="I168" s="274"/>
      <c r="J168" s="274"/>
      <c r="K168" s="275"/>
      <c r="L168" s="263" t="str">
        <f>IF(入力!L168=0,"",IF(入力!Q168=1,(入力!L168-入力!M168),入力!L168))</f>
        <v/>
      </c>
      <c r="M168" s="265">
        <f>入力!M168</f>
        <v>0</v>
      </c>
      <c r="N168" s="268">
        <f>IF(AND(M168&gt;0,ISNUMBER(L168)=TRUE),IF(ISNUMBER(入力!O168)=FALSE,"",INDEX((三万未満code,三万以上code),入力!O168+1,1,IF((L168+M168)&lt;30000,1,2))),0)</f>
        <v>0</v>
      </c>
      <c r="O168" s="3"/>
      <c r="P168" s="3"/>
      <c r="Q168" s="3"/>
      <c r="R168" s="3"/>
      <c r="S168" s="3"/>
      <c r="T168" s="3"/>
      <c r="U168" s="3"/>
      <c r="V168" s="3"/>
    </row>
    <row r="169" spans="1:22" ht="18.75" customHeight="1">
      <c r="A169" s="87"/>
      <c r="B169" s="88"/>
      <c r="C169" s="132" t="str">
        <f>IF(入力!C169="","",+入力!C169)</f>
        <v/>
      </c>
      <c r="D169" s="270"/>
      <c r="E169" s="272"/>
      <c r="F169" s="199"/>
      <c r="G169" s="276"/>
      <c r="H169" s="276"/>
      <c r="I169" s="276"/>
      <c r="J169" s="276"/>
      <c r="K169" s="277"/>
      <c r="L169" s="278"/>
      <c r="M169" s="267"/>
      <c r="N169" s="268"/>
      <c r="O169" s="3"/>
      <c r="P169" s="3"/>
      <c r="Q169" s="3"/>
      <c r="R169" s="3"/>
      <c r="S169" s="3"/>
      <c r="T169" s="3"/>
      <c r="U169" s="3"/>
      <c r="V169" s="3"/>
    </row>
    <row r="170" spans="1:22" ht="18.75" customHeight="1">
      <c r="A170" s="86">
        <v>11</v>
      </c>
      <c r="B170" s="68"/>
      <c r="C170" s="130" t="str">
        <f>IF(入力!C170="","",+入力!C170)</f>
        <v/>
      </c>
      <c r="D170" s="269" t="str">
        <f>IF(入力!D170="","",+入力!D170)</f>
        <v/>
      </c>
      <c r="E170" s="271" t="str">
        <f>IF(入力!E170="","",+入力!E170)</f>
        <v/>
      </c>
      <c r="F170" s="198"/>
      <c r="G170" s="273" t="str">
        <f>IF(入力!G170="","",+入力!G170)</f>
        <v/>
      </c>
      <c r="H170" s="274"/>
      <c r="I170" s="274"/>
      <c r="J170" s="274"/>
      <c r="K170" s="275"/>
      <c r="L170" s="263" t="str">
        <f>IF(入力!L170=0,"",IF(入力!Q170=1,(入力!L170-入力!M170),入力!L170))</f>
        <v/>
      </c>
      <c r="M170" s="265">
        <f>入力!M170</f>
        <v>0</v>
      </c>
      <c r="N170" s="268">
        <f>IF(AND(M170&gt;0,ISNUMBER(L170)=TRUE),IF(ISNUMBER(入力!O170)=FALSE,"",INDEX((三万未満code,三万以上code),入力!O170+1,1,IF((L170+M170)&lt;30000,1,2))),0)</f>
        <v>0</v>
      </c>
      <c r="O170" s="3"/>
      <c r="P170" s="3"/>
      <c r="Q170" s="3"/>
      <c r="R170" s="3"/>
      <c r="S170" s="3"/>
      <c r="T170" s="3"/>
      <c r="U170" s="3"/>
      <c r="V170" s="3"/>
    </row>
    <row r="171" spans="1:22" ht="18.75" customHeight="1">
      <c r="A171" s="87"/>
      <c r="B171" s="76"/>
      <c r="C171" s="132" t="str">
        <f>IF(入力!C171="","",+入力!C171)</f>
        <v/>
      </c>
      <c r="D171" s="270"/>
      <c r="E171" s="272"/>
      <c r="F171" s="199"/>
      <c r="G171" s="276"/>
      <c r="H171" s="276"/>
      <c r="I171" s="276"/>
      <c r="J171" s="276"/>
      <c r="K171" s="277"/>
      <c r="L171" s="278"/>
      <c r="M171" s="267"/>
      <c r="N171" s="268"/>
      <c r="O171" s="3"/>
      <c r="P171" s="3"/>
      <c r="Q171" s="3"/>
      <c r="R171" s="3"/>
      <c r="S171" s="3"/>
      <c r="T171" s="3"/>
      <c r="U171" s="3"/>
      <c r="V171" s="3"/>
    </row>
    <row r="172" spans="1:22" ht="18.75" customHeight="1">
      <c r="A172" s="86">
        <v>12</v>
      </c>
      <c r="B172" s="68"/>
      <c r="C172" s="130" t="str">
        <f>IF(入力!C172="","",+入力!C172)</f>
        <v/>
      </c>
      <c r="D172" s="269" t="str">
        <f>IF(入力!D172="","",+入力!D172)</f>
        <v/>
      </c>
      <c r="E172" s="271" t="str">
        <f>IF(入力!E172="","",+入力!E172)</f>
        <v/>
      </c>
      <c r="F172" s="198"/>
      <c r="G172" s="273" t="str">
        <f>IF(入力!G172="","",+入力!G172)</f>
        <v/>
      </c>
      <c r="H172" s="274"/>
      <c r="I172" s="274"/>
      <c r="J172" s="274"/>
      <c r="K172" s="275"/>
      <c r="L172" s="263" t="str">
        <f>IF(入力!L172=0,"",IF(入力!Q172=1,(入力!L172-入力!M172),入力!L172))</f>
        <v/>
      </c>
      <c r="M172" s="265">
        <f>入力!M172</f>
        <v>0</v>
      </c>
      <c r="N172" s="268">
        <f>IF(AND(M172&gt;0,ISNUMBER(L172)=TRUE),IF(ISNUMBER(入力!O172)=FALSE,"",INDEX((三万未満code,三万以上code),入力!O172+1,1,IF((L172+M172)&lt;30000,1,2))),0)</f>
        <v>0</v>
      </c>
      <c r="O172" s="3"/>
      <c r="P172" s="3"/>
      <c r="Q172" s="3"/>
      <c r="R172" s="3"/>
      <c r="S172" s="3"/>
      <c r="T172" s="3"/>
      <c r="U172" s="3"/>
      <c r="V172" s="3"/>
    </row>
    <row r="173" spans="1:22" ht="18.75" customHeight="1">
      <c r="A173" s="87"/>
      <c r="B173" s="88"/>
      <c r="C173" s="132" t="str">
        <f>IF(入力!C173="","",+入力!C173)</f>
        <v/>
      </c>
      <c r="D173" s="270"/>
      <c r="E173" s="272"/>
      <c r="F173" s="199"/>
      <c r="G173" s="276"/>
      <c r="H173" s="276"/>
      <c r="I173" s="276"/>
      <c r="J173" s="276"/>
      <c r="K173" s="277"/>
      <c r="L173" s="278"/>
      <c r="M173" s="267"/>
      <c r="N173" s="268"/>
      <c r="O173" s="3"/>
      <c r="P173" s="3"/>
      <c r="Q173" s="3"/>
      <c r="R173" s="3"/>
      <c r="S173" s="3"/>
      <c r="T173" s="3"/>
      <c r="U173" s="3"/>
      <c r="V173" s="3"/>
    </row>
    <row r="174" spans="1:22" ht="18.75" customHeight="1">
      <c r="A174" s="86">
        <v>13</v>
      </c>
      <c r="B174" s="68"/>
      <c r="C174" s="130" t="str">
        <f>IF(入力!C174="","",+入力!C174)</f>
        <v/>
      </c>
      <c r="D174" s="269" t="str">
        <f>IF(入力!D174="","",+入力!D174)</f>
        <v/>
      </c>
      <c r="E174" s="271" t="str">
        <f>IF(入力!E174="","",+入力!E174)</f>
        <v/>
      </c>
      <c r="F174" s="198"/>
      <c r="G174" s="273" t="str">
        <f>IF(入力!G174="","",+入力!G174)</f>
        <v/>
      </c>
      <c r="H174" s="274"/>
      <c r="I174" s="274"/>
      <c r="J174" s="274"/>
      <c r="K174" s="275"/>
      <c r="L174" s="263" t="str">
        <f>IF(入力!L174=0,"",IF(入力!Q174=1,(入力!L174-入力!M174),入力!L174))</f>
        <v/>
      </c>
      <c r="M174" s="265">
        <f>入力!M174</f>
        <v>0</v>
      </c>
      <c r="N174" s="268">
        <f>IF(AND(M174&gt;0,ISNUMBER(L174)=TRUE),IF(ISNUMBER(入力!O174)=FALSE,"",INDEX((三万未満code,三万以上code),入力!O174+1,1,IF((L174+M174)&lt;30000,1,2))),0)</f>
        <v>0</v>
      </c>
      <c r="O174" s="3"/>
      <c r="P174" s="3"/>
      <c r="Q174" s="3"/>
      <c r="R174" s="3"/>
      <c r="S174" s="3"/>
      <c r="T174" s="3"/>
      <c r="U174" s="3"/>
      <c r="V174" s="3"/>
    </row>
    <row r="175" spans="1:22" ht="18.75" customHeight="1">
      <c r="A175" s="87"/>
      <c r="B175" s="76"/>
      <c r="C175" s="132" t="str">
        <f>IF(入力!C175="","",+入力!C175)</f>
        <v/>
      </c>
      <c r="D175" s="270"/>
      <c r="E175" s="272"/>
      <c r="F175" s="199"/>
      <c r="G175" s="276"/>
      <c r="H175" s="276"/>
      <c r="I175" s="276"/>
      <c r="J175" s="276"/>
      <c r="K175" s="277"/>
      <c r="L175" s="278"/>
      <c r="M175" s="267"/>
      <c r="N175" s="268"/>
      <c r="O175" s="3"/>
      <c r="P175" s="3"/>
      <c r="Q175" s="3"/>
      <c r="R175" s="3"/>
      <c r="S175" s="3"/>
      <c r="T175" s="3"/>
      <c r="U175" s="3"/>
      <c r="V175" s="3"/>
    </row>
    <row r="176" spans="1:22" ht="18.75" customHeight="1">
      <c r="A176" s="86">
        <v>14</v>
      </c>
      <c r="B176" s="68"/>
      <c r="C176" s="130" t="str">
        <f>IF(入力!C176="","",+入力!C176)</f>
        <v/>
      </c>
      <c r="D176" s="269" t="str">
        <f>IF(入力!D176="","",+入力!D176)</f>
        <v/>
      </c>
      <c r="E176" s="271" t="str">
        <f>IF(入力!E176="","",+入力!E176)</f>
        <v/>
      </c>
      <c r="F176" s="198"/>
      <c r="G176" s="273" t="str">
        <f>IF(入力!G176="","",+入力!G176)</f>
        <v/>
      </c>
      <c r="H176" s="274"/>
      <c r="I176" s="274"/>
      <c r="J176" s="274"/>
      <c r="K176" s="275"/>
      <c r="L176" s="263" t="str">
        <f>IF(入力!L176=0,"",IF(入力!Q176=1,(入力!L176-入力!M176),入力!L176))</f>
        <v/>
      </c>
      <c r="M176" s="265">
        <f>入力!M176</f>
        <v>0</v>
      </c>
      <c r="N176" s="268">
        <f>IF(AND(M176&gt;0,ISNUMBER(L176)=TRUE),IF(ISNUMBER(入力!O176)=FALSE,"",INDEX((三万未満code,三万以上code),入力!O176+1,1,IF((L176+M176)&lt;30000,1,2))),0)</f>
        <v>0</v>
      </c>
      <c r="O176" s="3"/>
      <c r="P176" s="3"/>
      <c r="Q176" s="3"/>
      <c r="R176" s="3"/>
      <c r="S176" s="3"/>
      <c r="T176" s="3"/>
      <c r="U176" s="3"/>
      <c r="V176" s="3"/>
    </row>
    <row r="177" spans="1:22" ht="18.75" customHeight="1">
      <c r="A177" s="87"/>
      <c r="B177" s="88"/>
      <c r="C177" s="132" t="str">
        <f>IF(入力!C177="","",+入力!C177)</f>
        <v/>
      </c>
      <c r="D177" s="270"/>
      <c r="E177" s="272"/>
      <c r="F177" s="199"/>
      <c r="G177" s="276"/>
      <c r="H177" s="276"/>
      <c r="I177" s="276"/>
      <c r="J177" s="276"/>
      <c r="K177" s="277"/>
      <c r="L177" s="278"/>
      <c r="M177" s="267"/>
      <c r="N177" s="268"/>
      <c r="O177" s="3"/>
      <c r="P177" s="3"/>
      <c r="Q177" s="3"/>
      <c r="R177" s="3"/>
      <c r="S177" s="3"/>
      <c r="T177" s="3"/>
      <c r="U177" s="3"/>
      <c r="V177" s="3"/>
    </row>
    <row r="178" spans="1:22" ht="18.75" customHeight="1">
      <c r="A178" s="86">
        <v>15</v>
      </c>
      <c r="B178" s="68"/>
      <c r="C178" s="130" t="str">
        <f>IF(入力!C178="","",+入力!C178)</f>
        <v/>
      </c>
      <c r="D178" s="269" t="str">
        <f>IF(入力!D178="","",+入力!D178)</f>
        <v/>
      </c>
      <c r="E178" s="271" t="str">
        <f>IF(入力!E178="","",+入力!E178)</f>
        <v/>
      </c>
      <c r="F178" s="198"/>
      <c r="G178" s="273" t="str">
        <f>IF(入力!G178="","",+入力!G178)</f>
        <v/>
      </c>
      <c r="H178" s="274"/>
      <c r="I178" s="274"/>
      <c r="J178" s="274"/>
      <c r="K178" s="275"/>
      <c r="L178" s="263" t="str">
        <f>IF(入力!L178=0,"",IF(入力!Q178=1,(入力!L178-入力!M178),入力!L178))</f>
        <v/>
      </c>
      <c r="M178" s="265">
        <f>入力!M178</f>
        <v>0</v>
      </c>
      <c r="N178" s="268">
        <f>IF(AND(M178&gt;0,ISNUMBER(L178)=TRUE),IF(ISNUMBER(入力!O178)=FALSE,"",INDEX((三万未満code,三万以上code),入力!O178+1,1,IF((L178+M178)&lt;30000,1,2))),0)</f>
        <v>0</v>
      </c>
      <c r="O178" s="3"/>
      <c r="P178" s="3"/>
      <c r="Q178" s="3"/>
      <c r="R178" s="3"/>
      <c r="S178" s="3"/>
      <c r="T178" s="3"/>
      <c r="U178" s="3"/>
      <c r="V178" s="3"/>
    </row>
    <row r="179" spans="1:22" ht="18.75" customHeight="1">
      <c r="A179" s="75"/>
      <c r="B179" s="76"/>
      <c r="C179" s="132" t="str">
        <f>IF(入力!C179="","",+入力!C179)</f>
        <v/>
      </c>
      <c r="D179" s="270"/>
      <c r="E179" s="272"/>
      <c r="F179" s="199"/>
      <c r="G179" s="276"/>
      <c r="H179" s="276"/>
      <c r="I179" s="276"/>
      <c r="J179" s="276"/>
      <c r="K179" s="277"/>
      <c r="L179" s="278"/>
      <c r="M179" s="267"/>
      <c r="N179" s="268"/>
      <c r="O179" s="3"/>
      <c r="P179" s="3"/>
      <c r="Q179" s="3"/>
      <c r="R179" s="3"/>
      <c r="S179" s="3"/>
      <c r="T179" s="3"/>
      <c r="U179" s="3"/>
      <c r="V179" s="3"/>
    </row>
    <row r="180" spans="1:22" ht="14.25">
      <c r="A180" s="175" t="s">
        <v>62</v>
      </c>
      <c r="B180" s="175"/>
      <c r="C180" s="91" t="s">
        <v>77</v>
      </c>
      <c r="D180" s="129" t="s">
        <v>78</v>
      </c>
      <c r="E180" s="89"/>
      <c r="F180" s="36"/>
      <c r="G180" s="111"/>
      <c r="H180" s="198">
        <f>COUNTIF(L150:L179,"&gt;=1")</f>
        <v>0</v>
      </c>
      <c r="I180" s="178" t="s">
        <v>75</v>
      </c>
      <c r="J180" s="180" t="s">
        <v>76</v>
      </c>
      <c r="K180" s="181"/>
      <c r="L180" s="279">
        <f>SUM(L150:L179)</f>
        <v>0</v>
      </c>
      <c r="M180" s="281">
        <f>SUM(M150:M179)</f>
        <v>0</v>
      </c>
      <c r="N180" s="105"/>
      <c r="O180" s="3"/>
      <c r="P180" s="3"/>
      <c r="Q180" s="3"/>
      <c r="R180" s="3"/>
      <c r="S180" s="3"/>
      <c r="T180" s="3"/>
      <c r="U180" s="3"/>
      <c r="V180" s="3"/>
    </row>
    <row r="181" spans="1:22" ht="14.25" customHeight="1">
      <c r="A181" s="175"/>
      <c r="B181" s="175"/>
      <c r="C181" s="91" t="s">
        <v>79</v>
      </c>
      <c r="D181" s="129" t="s">
        <v>80</v>
      </c>
      <c r="E181" s="22"/>
      <c r="F181" s="22"/>
      <c r="G181" s="93"/>
      <c r="H181" s="199"/>
      <c r="I181" s="179"/>
      <c r="J181" s="182"/>
      <c r="K181" s="183"/>
      <c r="L181" s="280"/>
      <c r="M181" s="282"/>
      <c r="N181" s="105"/>
      <c r="O181" s="3"/>
      <c r="P181" s="3"/>
      <c r="Q181" s="3"/>
      <c r="R181" s="3"/>
      <c r="S181" s="3"/>
      <c r="T181" s="3"/>
      <c r="U181" s="3"/>
      <c r="V181" s="3"/>
    </row>
    <row r="182" spans="1:22" ht="14.25">
      <c r="A182" s="175"/>
      <c r="B182" s="175"/>
      <c r="C182" s="91" t="s">
        <v>165</v>
      </c>
      <c r="D182" s="129" t="s">
        <v>167</v>
      </c>
      <c r="E182" s="112"/>
      <c r="F182" s="22"/>
      <c r="G182" s="93"/>
      <c r="H182" s="198">
        <f>H136+H180</f>
        <v>0</v>
      </c>
      <c r="I182" s="178" t="s">
        <v>75</v>
      </c>
      <c r="J182" s="180" t="s">
        <v>81</v>
      </c>
      <c r="K182" s="181"/>
      <c r="L182" s="263">
        <f>L180+L136</f>
        <v>0</v>
      </c>
      <c r="M182" s="265">
        <f>M180+M136</f>
        <v>0</v>
      </c>
      <c r="N182" s="105"/>
      <c r="O182" s="3"/>
      <c r="P182" s="3"/>
      <c r="Q182" s="3"/>
      <c r="R182" s="3"/>
      <c r="S182" s="3"/>
      <c r="T182" s="3"/>
      <c r="U182" s="3"/>
      <c r="V182" s="3"/>
    </row>
    <row r="183" spans="1:22" ht="14.25">
      <c r="A183" s="175"/>
      <c r="B183" s="175"/>
      <c r="C183" s="91" t="s">
        <v>166</v>
      </c>
      <c r="D183" s="129" t="s">
        <v>168</v>
      </c>
      <c r="E183" s="96"/>
      <c r="F183" s="22"/>
      <c r="G183" s="93"/>
      <c r="H183" s="262"/>
      <c r="I183" s="179"/>
      <c r="J183" s="182"/>
      <c r="K183" s="183"/>
      <c r="L183" s="264"/>
      <c r="M183" s="266"/>
      <c r="N183" s="105"/>
      <c r="O183" s="3"/>
      <c r="P183" s="3"/>
      <c r="Q183" s="3"/>
      <c r="R183" s="3"/>
      <c r="S183" s="3"/>
      <c r="T183" s="3"/>
      <c r="U183" s="3"/>
      <c r="V183" s="3"/>
    </row>
    <row r="184" spans="1:22" ht="14.25" hidden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43">
        <f>$M$46</f>
        <v>2020.01</v>
      </c>
      <c r="N184" s="105"/>
      <c r="O184" s="3"/>
      <c r="P184" s="3"/>
      <c r="Q184" s="3"/>
      <c r="R184" s="3"/>
      <c r="S184" s="3"/>
      <c r="T184" s="3"/>
      <c r="U184" s="3"/>
      <c r="V184" s="3"/>
    </row>
    <row r="185" spans="1:22" ht="21">
      <c r="A185" s="3"/>
      <c r="B185" s="3"/>
      <c r="C185" s="145">
        <f>C$1</f>
        <v>2020.01</v>
      </c>
      <c r="D185" s="3"/>
      <c r="E185" s="230" t="s">
        <v>142</v>
      </c>
      <c r="F185" s="297"/>
      <c r="G185" s="297"/>
      <c r="H185" s="297"/>
      <c r="I185" s="297"/>
      <c r="J185" s="98"/>
      <c r="K185" s="50"/>
      <c r="L185" s="100"/>
      <c r="M185" s="104" t="str">
        <f>入力!M185</f>
        <v>ページ　5</v>
      </c>
      <c r="N185" s="105"/>
      <c r="O185" s="3"/>
      <c r="P185" s="3"/>
      <c r="Q185" s="3"/>
      <c r="R185" s="3"/>
      <c r="S185" s="3"/>
      <c r="T185" s="3"/>
      <c r="U185" s="3"/>
      <c r="V185" s="3"/>
    </row>
    <row r="186" spans="1:22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05"/>
      <c r="O186" s="3"/>
      <c r="P186" s="3"/>
      <c r="Q186" s="3"/>
      <c r="R186" s="3"/>
      <c r="S186" s="3"/>
      <c r="T186" s="3"/>
      <c r="U186" s="3"/>
      <c r="V186" s="3"/>
    </row>
    <row r="187" spans="1:22" ht="21">
      <c r="A187" s="2"/>
      <c r="B187" s="2"/>
      <c r="C187" s="2"/>
      <c r="D187" s="2"/>
      <c r="E187" s="54"/>
      <c r="F187" s="54"/>
      <c r="G187" s="54"/>
      <c r="H187" s="54"/>
      <c r="I187" s="55"/>
      <c r="J187" s="98"/>
      <c r="K187" s="50" t="s">
        <v>55</v>
      </c>
      <c r="L187" s="298">
        <f>IF(入力!$L$3="","平成　　年　　月　　日",入力!$L$3)</f>
        <v>43831</v>
      </c>
      <c r="M187" s="299"/>
      <c r="N187" s="105"/>
      <c r="O187" s="3"/>
      <c r="P187" s="3"/>
      <c r="Q187" s="3"/>
      <c r="R187" s="3"/>
      <c r="S187" s="3"/>
      <c r="T187" s="3"/>
      <c r="U187" s="3"/>
      <c r="V187" s="3"/>
    </row>
    <row r="188" spans="1:22" ht="15">
      <c r="A188" s="2"/>
      <c r="B188" s="2"/>
      <c r="C188" s="2" t="str">
        <f>+入力!$C188</f>
        <v>福島銀行</v>
      </c>
      <c r="D188" s="2"/>
      <c r="E188" s="2"/>
      <c r="F188" s="2"/>
      <c r="G188" s="2"/>
      <c r="H188" s="2"/>
      <c r="I188" s="55"/>
      <c r="J188" s="238" t="s">
        <v>174</v>
      </c>
      <c r="K188" s="238"/>
      <c r="L188" s="290" t="str">
        <f>IF(入力!$L$4="","",入力!$L$4)</f>
        <v/>
      </c>
      <c r="M188" s="290"/>
      <c r="N188" s="105"/>
      <c r="O188" s="3"/>
      <c r="P188" s="3"/>
      <c r="Q188" s="3"/>
      <c r="R188" s="3"/>
      <c r="S188" s="3"/>
      <c r="T188" s="3"/>
      <c r="U188" s="3"/>
      <c r="V188" s="3"/>
    </row>
    <row r="189" spans="1:22" ht="15">
      <c r="A189" s="2"/>
      <c r="B189" s="288" t="str">
        <f>IF(入力!$B$5=0,"",入力!$B$5)</f>
        <v/>
      </c>
      <c r="C189" s="288"/>
      <c r="D189" s="288"/>
      <c r="E189" s="22" t="s">
        <v>177</v>
      </c>
      <c r="F189" s="22"/>
      <c r="G189" s="62"/>
      <c r="H189" s="55"/>
      <c r="I189" s="55"/>
      <c r="J189" s="289" t="s">
        <v>176</v>
      </c>
      <c r="K189" s="289"/>
      <c r="L189" s="291" t="str">
        <f>IF(入力!$L$5="","",入力!$L$5)</f>
        <v/>
      </c>
      <c r="M189" s="291"/>
      <c r="N189" s="105"/>
      <c r="O189" s="3"/>
      <c r="P189" s="3"/>
      <c r="Q189" s="3"/>
      <c r="R189" s="3"/>
      <c r="S189" s="3"/>
      <c r="T189" s="3"/>
      <c r="U189" s="3"/>
      <c r="V189" s="3"/>
    </row>
    <row r="190" spans="1:22" ht="15">
      <c r="A190" s="2"/>
      <c r="B190" s="2"/>
      <c r="C190" s="60"/>
      <c r="D190" s="22"/>
      <c r="E190" s="22"/>
      <c r="F190" s="283" t="s">
        <v>119</v>
      </c>
      <c r="G190" s="284"/>
      <c r="H190" s="285"/>
      <c r="I190" s="55"/>
      <c r="J190" s="223" t="s">
        <v>58</v>
      </c>
      <c r="K190" s="223"/>
      <c r="L190" s="286" t="str">
        <f>IF(入力!$L$6="","",入力!$L$6)</f>
        <v/>
      </c>
      <c r="M190" s="287"/>
      <c r="N190" s="105"/>
      <c r="O190" s="3"/>
      <c r="P190" s="3"/>
      <c r="Q190" s="3"/>
      <c r="R190" s="3"/>
      <c r="S190" s="3"/>
      <c r="T190" s="3"/>
      <c r="U190" s="3"/>
      <c r="V190" s="3"/>
    </row>
    <row r="191" spans="1:22" ht="14.25">
      <c r="A191" s="22"/>
      <c r="B191" s="22"/>
      <c r="C191" s="101" t="s">
        <v>59</v>
      </c>
      <c r="D191" s="1"/>
      <c r="E191" s="22"/>
      <c r="F191" s="283" t="str">
        <f>$F$7</f>
        <v>1フリコミ</v>
      </c>
      <c r="G191" s="284"/>
      <c r="H191" s="285"/>
      <c r="I191" s="2"/>
      <c r="J191" s="223" t="s">
        <v>60</v>
      </c>
      <c r="K191" s="223"/>
      <c r="L191" s="286" t="str">
        <f>IF(入力!$L$7="","",入力!$L$7)</f>
        <v/>
      </c>
      <c r="M191" s="287"/>
      <c r="N191" s="105"/>
      <c r="O191" s="3"/>
      <c r="P191" s="3"/>
      <c r="Q191" s="3"/>
      <c r="R191" s="3"/>
      <c r="S191" s="3"/>
      <c r="T191" s="3"/>
      <c r="U191" s="3"/>
      <c r="V191" s="3"/>
    </row>
    <row r="192" spans="1:22" ht="14.25">
      <c r="A192" s="2"/>
      <c r="B192" s="292">
        <f>入力!$B$8</f>
        <v>43831</v>
      </c>
      <c r="C192" s="293"/>
      <c r="D192" s="294"/>
      <c r="E192" s="22"/>
      <c r="F192" s="3"/>
      <c r="G192" s="3"/>
      <c r="H192" s="3"/>
      <c r="I192" s="2"/>
      <c r="J192" s="223" t="s">
        <v>123</v>
      </c>
      <c r="K192" s="223"/>
      <c r="L192" s="295" t="str">
        <f>IF(入力!$L$8="","",入力!$L$8)</f>
        <v/>
      </c>
      <c r="M192" s="296"/>
      <c r="N192" s="105"/>
      <c r="O192" s="3"/>
      <c r="P192" s="3"/>
      <c r="Q192" s="3"/>
      <c r="R192" s="3"/>
      <c r="S192" s="3"/>
      <c r="T192" s="3"/>
      <c r="U192" s="3"/>
      <c r="V192" s="3"/>
    </row>
    <row r="193" spans="1:22" ht="14.25">
      <c r="A193" s="61"/>
      <c r="B193" s="61"/>
      <c r="C193" s="40"/>
      <c r="D193" s="40"/>
      <c r="E193" s="61"/>
      <c r="F193" s="61"/>
      <c r="G193" s="40"/>
      <c r="H193" s="40"/>
      <c r="I193" s="61"/>
      <c r="J193" s="40"/>
      <c r="K193" s="40"/>
      <c r="L193" s="40"/>
      <c r="M193" s="40"/>
      <c r="N193" s="105"/>
      <c r="O193" s="3"/>
      <c r="P193" s="3"/>
      <c r="Q193" s="3"/>
      <c r="R193" s="3"/>
      <c r="S193" s="3"/>
      <c r="T193" s="3"/>
      <c r="U193" s="3"/>
      <c r="V193" s="3"/>
    </row>
    <row r="194" spans="1:22" ht="14.25">
      <c r="A194" s="67"/>
      <c r="B194" s="68"/>
      <c r="C194" s="69" t="s">
        <v>173</v>
      </c>
      <c r="D194" s="209" t="s">
        <v>62</v>
      </c>
      <c r="E194" s="211" t="s">
        <v>63</v>
      </c>
      <c r="F194" s="70"/>
      <c r="G194" s="213" t="s">
        <v>64</v>
      </c>
      <c r="H194" s="214"/>
      <c r="I194" s="214"/>
      <c r="J194" s="214"/>
      <c r="K194" s="215"/>
      <c r="L194" s="71" t="s">
        <v>91</v>
      </c>
      <c r="M194" s="72" t="s">
        <v>66</v>
      </c>
      <c r="N194" s="105"/>
      <c r="O194" s="3"/>
      <c r="P194" s="3"/>
      <c r="Q194" s="3"/>
      <c r="R194" s="3"/>
      <c r="S194" s="3"/>
      <c r="T194" s="3"/>
      <c r="U194" s="3"/>
      <c r="V194" s="3"/>
    </row>
    <row r="195" spans="1:22" ht="14.25">
      <c r="A195" s="75"/>
      <c r="B195" s="76"/>
      <c r="C195" s="77" t="s">
        <v>92</v>
      </c>
      <c r="D195" s="210" t="s">
        <v>70</v>
      </c>
      <c r="E195" s="212"/>
      <c r="F195" s="76"/>
      <c r="G195" s="217" t="s">
        <v>87</v>
      </c>
      <c r="H195" s="218"/>
      <c r="I195" s="218"/>
      <c r="J195" s="218"/>
      <c r="K195" s="219"/>
      <c r="L195" s="78" t="s">
        <v>72</v>
      </c>
      <c r="M195" s="79" t="s">
        <v>169</v>
      </c>
      <c r="N195" s="105"/>
      <c r="O195" s="3"/>
      <c r="P195" s="3"/>
      <c r="Q195" s="3"/>
      <c r="R195" s="3"/>
      <c r="S195" s="3"/>
      <c r="T195" s="3"/>
      <c r="U195" s="3"/>
      <c r="V195" s="3"/>
    </row>
    <row r="196" spans="1:22" ht="18.75" customHeight="1">
      <c r="A196" s="82">
        <v>1</v>
      </c>
      <c r="B196" s="68"/>
      <c r="C196" s="130" t="str">
        <f>IF(入力!C196="","",+入力!C196)</f>
        <v/>
      </c>
      <c r="D196" s="269" t="str">
        <f>IF(入力!D196="","",+入力!D196)</f>
        <v/>
      </c>
      <c r="E196" s="271" t="str">
        <f>IF(入力!E196="","",+入力!E196)</f>
        <v/>
      </c>
      <c r="F196" s="198"/>
      <c r="G196" s="273" t="str">
        <f>IF(入力!G196="","",+入力!G196)</f>
        <v/>
      </c>
      <c r="H196" s="274"/>
      <c r="I196" s="274"/>
      <c r="J196" s="274"/>
      <c r="K196" s="275"/>
      <c r="L196" s="263" t="str">
        <f>IF(入力!L196=0,"",IF(入力!Q196=1,(入力!L196-入力!M196),入力!L196))</f>
        <v/>
      </c>
      <c r="M196" s="265">
        <f>入力!M196</f>
        <v>0</v>
      </c>
      <c r="N196" s="268">
        <f>IF(AND(M196&gt;0,ISNUMBER(L196)=TRUE),IF(ISNUMBER(入力!O196)=FALSE,"",INDEX((三万未満code,三万以上code),入力!O196+1,1,IF((L196+M196)&lt;30000,1,2))),0)</f>
        <v>0</v>
      </c>
      <c r="O196" s="3"/>
      <c r="P196" s="3"/>
      <c r="Q196" s="3"/>
      <c r="R196" s="3"/>
      <c r="S196" s="3"/>
      <c r="T196" s="3"/>
      <c r="U196" s="3"/>
      <c r="V196" s="3"/>
    </row>
    <row r="197" spans="1:22" ht="18.75" customHeight="1">
      <c r="A197" s="84"/>
      <c r="B197" s="76"/>
      <c r="C197" s="131" t="str">
        <f>IF(入力!C197="","",+入力!C197)</f>
        <v/>
      </c>
      <c r="D197" s="270"/>
      <c r="E197" s="272"/>
      <c r="F197" s="199"/>
      <c r="G197" s="276"/>
      <c r="H197" s="276"/>
      <c r="I197" s="276"/>
      <c r="J197" s="276"/>
      <c r="K197" s="277"/>
      <c r="L197" s="278"/>
      <c r="M197" s="267"/>
      <c r="N197" s="268"/>
      <c r="O197" s="3"/>
      <c r="P197" s="3"/>
      <c r="Q197" s="3"/>
      <c r="R197" s="3"/>
      <c r="S197" s="3"/>
      <c r="T197" s="3"/>
      <c r="U197" s="3"/>
      <c r="V197" s="3"/>
    </row>
    <row r="198" spans="1:22" ht="18.75" customHeight="1">
      <c r="A198" s="86">
        <v>2</v>
      </c>
      <c r="B198" s="68"/>
      <c r="C198" s="130" t="str">
        <f>IF(入力!C198="","",+入力!C198)</f>
        <v/>
      </c>
      <c r="D198" s="269" t="str">
        <f>IF(入力!D198="","",+入力!D198)</f>
        <v/>
      </c>
      <c r="E198" s="271" t="str">
        <f>IF(入力!E198="","",+入力!E198)</f>
        <v/>
      </c>
      <c r="F198" s="198"/>
      <c r="G198" s="273" t="str">
        <f>IF(入力!G198="","",+入力!G198)</f>
        <v/>
      </c>
      <c r="H198" s="274"/>
      <c r="I198" s="274"/>
      <c r="J198" s="274"/>
      <c r="K198" s="275"/>
      <c r="L198" s="263" t="str">
        <f>IF(入力!L198=0,"",IF(入力!Q198=1,(入力!L198-入力!M198),入力!L198))</f>
        <v/>
      </c>
      <c r="M198" s="265">
        <f>入力!M198</f>
        <v>0</v>
      </c>
      <c r="N198" s="268">
        <f>IF(AND(M198&gt;0,ISNUMBER(L198)=TRUE),IF(ISNUMBER(入力!O198)=FALSE,"",INDEX((三万未満code,三万以上code),入力!O198+1,1,IF((L198+M198)&lt;30000,1,2))),0)</f>
        <v>0</v>
      </c>
      <c r="O198" s="3"/>
      <c r="P198" s="3"/>
      <c r="Q198" s="3"/>
      <c r="R198" s="3"/>
      <c r="S198" s="3"/>
      <c r="T198" s="3"/>
      <c r="U198" s="3"/>
      <c r="V198" s="3"/>
    </row>
    <row r="199" spans="1:22" ht="18.75" customHeight="1">
      <c r="A199" s="87"/>
      <c r="B199" s="88"/>
      <c r="C199" s="132" t="str">
        <f>IF(入力!C199="","",+入力!C199)</f>
        <v/>
      </c>
      <c r="D199" s="270"/>
      <c r="E199" s="272"/>
      <c r="F199" s="199"/>
      <c r="G199" s="276"/>
      <c r="H199" s="276"/>
      <c r="I199" s="276"/>
      <c r="J199" s="276"/>
      <c r="K199" s="277"/>
      <c r="L199" s="278"/>
      <c r="M199" s="267"/>
      <c r="N199" s="268"/>
      <c r="O199" s="3"/>
      <c r="P199" s="3"/>
      <c r="Q199" s="3"/>
      <c r="R199" s="3"/>
      <c r="S199" s="3"/>
      <c r="T199" s="3"/>
      <c r="U199" s="3"/>
      <c r="V199" s="3"/>
    </row>
    <row r="200" spans="1:22" ht="18.75" customHeight="1">
      <c r="A200" s="86">
        <v>3</v>
      </c>
      <c r="B200" s="68"/>
      <c r="C200" s="130" t="str">
        <f>IF(入力!C200="","",+入力!C200)</f>
        <v/>
      </c>
      <c r="D200" s="269" t="str">
        <f>IF(入力!D200="","",+入力!D200)</f>
        <v/>
      </c>
      <c r="E200" s="271" t="str">
        <f>IF(入力!E200="","",+入力!E200)</f>
        <v/>
      </c>
      <c r="F200" s="198"/>
      <c r="G200" s="273" t="str">
        <f>IF(入力!G200="","",+入力!G200)</f>
        <v/>
      </c>
      <c r="H200" s="274"/>
      <c r="I200" s="274"/>
      <c r="J200" s="274"/>
      <c r="K200" s="275"/>
      <c r="L200" s="263" t="str">
        <f>IF(入力!L200=0,"",IF(入力!Q200=1,(入力!L200-入力!M200),入力!L200))</f>
        <v/>
      </c>
      <c r="M200" s="265">
        <f>入力!M200</f>
        <v>0</v>
      </c>
      <c r="N200" s="268">
        <f>IF(AND(M200&gt;0,ISNUMBER(L200)=TRUE),IF(ISNUMBER(入力!O200)=FALSE,"",INDEX((三万未満code,三万以上code),入力!O200+1,1,IF((L200+M200)&lt;30000,1,2))),0)</f>
        <v>0</v>
      </c>
      <c r="O200" s="3"/>
      <c r="P200" s="3"/>
      <c r="Q200" s="3"/>
      <c r="R200" s="3"/>
      <c r="S200" s="3"/>
      <c r="T200" s="3"/>
      <c r="U200" s="3"/>
      <c r="V200" s="3"/>
    </row>
    <row r="201" spans="1:22" ht="18.75" customHeight="1">
      <c r="A201" s="87"/>
      <c r="B201" s="76"/>
      <c r="C201" s="132" t="str">
        <f>IF(入力!C201="","",+入力!C201)</f>
        <v/>
      </c>
      <c r="D201" s="270"/>
      <c r="E201" s="272"/>
      <c r="F201" s="199"/>
      <c r="G201" s="276"/>
      <c r="H201" s="276"/>
      <c r="I201" s="276"/>
      <c r="J201" s="276"/>
      <c r="K201" s="277"/>
      <c r="L201" s="278"/>
      <c r="M201" s="267"/>
      <c r="N201" s="268"/>
      <c r="O201" s="3"/>
      <c r="P201" s="3"/>
      <c r="Q201" s="3"/>
      <c r="R201" s="3"/>
      <c r="S201" s="3"/>
      <c r="T201" s="3"/>
      <c r="U201" s="3"/>
      <c r="V201" s="3"/>
    </row>
    <row r="202" spans="1:22" ht="18.75" customHeight="1">
      <c r="A202" s="86">
        <v>4</v>
      </c>
      <c r="B202" s="68"/>
      <c r="C202" s="130" t="str">
        <f>IF(入力!C202="","",+入力!C202)</f>
        <v/>
      </c>
      <c r="D202" s="269" t="str">
        <f>IF(入力!D202="","",+入力!D202)</f>
        <v/>
      </c>
      <c r="E202" s="271" t="str">
        <f>IF(入力!E202="","",+入力!E202)</f>
        <v/>
      </c>
      <c r="F202" s="198"/>
      <c r="G202" s="273" t="str">
        <f>IF(入力!G202="","",+入力!G202)</f>
        <v/>
      </c>
      <c r="H202" s="274"/>
      <c r="I202" s="274"/>
      <c r="J202" s="274"/>
      <c r="K202" s="275"/>
      <c r="L202" s="263" t="str">
        <f>IF(入力!L202=0,"",IF(入力!Q202=1,(入力!L202-入力!M202),入力!L202))</f>
        <v/>
      </c>
      <c r="M202" s="265">
        <f>入力!M202</f>
        <v>0</v>
      </c>
      <c r="N202" s="268">
        <f>IF(AND(M202&gt;0,ISNUMBER(L202)=TRUE),IF(ISNUMBER(入力!O202)=FALSE,"",INDEX((三万未満code,三万以上code),入力!O202+1,1,IF((L202+M202)&lt;30000,1,2))),0)</f>
        <v>0</v>
      </c>
      <c r="O202" s="3"/>
      <c r="P202" s="3"/>
      <c r="Q202" s="3"/>
      <c r="R202" s="3"/>
      <c r="S202" s="3"/>
      <c r="T202" s="3"/>
      <c r="U202" s="3"/>
      <c r="V202" s="3"/>
    </row>
    <row r="203" spans="1:22" ht="18.75" customHeight="1">
      <c r="A203" s="87"/>
      <c r="B203" s="88"/>
      <c r="C203" s="132" t="str">
        <f>IF(入力!C203="","",+入力!C203)</f>
        <v/>
      </c>
      <c r="D203" s="270"/>
      <c r="E203" s="272"/>
      <c r="F203" s="199"/>
      <c r="G203" s="276"/>
      <c r="H203" s="276"/>
      <c r="I203" s="276"/>
      <c r="J203" s="276"/>
      <c r="K203" s="277"/>
      <c r="L203" s="278"/>
      <c r="M203" s="267"/>
      <c r="N203" s="268"/>
      <c r="O203" s="3"/>
      <c r="P203" s="3"/>
      <c r="Q203" s="3"/>
      <c r="R203" s="3"/>
      <c r="S203" s="3"/>
      <c r="T203" s="3"/>
      <c r="U203" s="3"/>
      <c r="V203" s="3"/>
    </row>
    <row r="204" spans="1:22" ht="18.75" customHeight="1">
      <c r="A204" s="86">
        <v>5</v>
      </c>
      <c r="B204" s="68"/>
      <c r="C204" s="130" t="str">
        <f>IF(入力!C204="","",+入力!C204)</f>
        <v/>
      </c>
      <c r="D204" s="269" t="str">
        <f>IF(入力!D204="","",+入力!D204)</f>
        <v/>
      </c>
      <c r="E204" s="271" t="str">
        <f>IF(入力!E204="","",+入力!E204)</f>
        <v/>
      </c>
      <c r="F204" s="28"/>
      <c r="G204" s="273" t="str">
        <f>IF(入力!G204="","",+入力!G204)</f>
        <v/>
      </c>
      <c r="H204" s="274"/>
      <c r="I204" s="274"/>
      <c r="J204" s="274"/>
      <c r="K204" s="275"/>
      <c r="L204" s="263" t="str">
        <f>IF(入力!L204=0,"",IF(入力!Q204=1,(入力!L204-入力!M204),入力!L204))</f>
        <v/>
      </c>
      <c r="M204" s="265">
        <f>入力!M204</f>
        <v>0</v>
      </c>
      <c r="N204" s="268">
        <f>IF(AND(M204&gt;0,ISNUMBER(L204)=TRUE),IF(ISNUMBER(入力!O204)=FALSE,"",INDEX((三万未満code,三万以上code),入力!O204+1,1,IF((L204+M204)&lt;30000,1,2))),0)</f>
        <v>0</v>
      </c>
      <c r="O204" s="3"/>
      <c r="P204" s="3"/>
      <c r="Q204" s="3"/>
      <c r="R204" s="3"/>
      <c r="S204" s="3"/>
      <c r="T204" s="3"/>
      <c r="U204" s="3"/>
      <c r="V204" s="3"/>
    </row>
    <row r="205" spans="1:22" ht="18.75" customHeight="1">
      <c r="A205" s="87"/>
      <c r="B205" s="76"/>
      <c r="C205" s="132" t="str">
        <f>IF(入力!C205="","",+入力!C205)</f>
        <v/>
      </c>
      <c r="D205" s="270"/>
      <c r="E205" s="272"/>
      <c r="F205" s="113"/>
      <c r="G205" s="276"/>
      <c r="H205" s="276"/>
      <c r="I205" s="276"/>
      <c r="J205" s="276"/>
      <c r="K205" s="277"/>
      <c r="L205" s="278"/>
      <c r="M205" s="267"/>
      <c r="N205" s="268"/>
      <c r="O205" s="3"/>
      <c r="P205" s="3"/>
      <c r="Q205" s="3"/>
      <c r="R205" s="3"/>
      <c r="S205" s="3"/>
      <c r="T205" s="3"/>
      <c r="U205" s="3"/>
      <c r="V205" s="3"/>
    </row>
    <row r="206" spans="1:22" ht="18.75" customHeight="1">
      <c r="A206" s="86">
        <v>6</v>
      </c>
      <c r="B206" s="68"/>
      <c r="C206" s="130" t="str">
        <f>IF(入力!C206="","",+入力!C206)</f>
        <v/>
      </c>
      <c r="D206" s="269" t="str">
        <f>IF(入力!D206="","",+入力!D206)</f>
        <v/>
      </c>
      <c r="E206" s="271" t="str">
        <f>IF(入力!E206="","",+入力!E206)</f>
        <v/>
      </c>
      <c r="F206" s="198"/>
      <c r="G206" s="273" t="str">
        <f>IF(入力!G206="","",+入力!G206)</f>
        <v/>
      </c>
      <c r="H206" s="274"/>
      <c r="I206" s="274"/>
      <c r="J206" s="274"/>
      <c r="K206" s="275"/>
      <c r="L206" s="263" t="str">
        <f>IF(入力!L206=0,"",IF(入力!Q206=1,(入力!L206-入力!M206),入力!L206))</f>
        <v/>
      </c>
      <c r="M206" s="265">
        <f>入力!M206</f>
        <v>0</v>
      </c>
      <c r="N206" s="268">
        <f>IF(AND(M206&gt;0,ISNUMBER(L206)=TRUE),IF(ISNUMBER(入力!O206)=FALSE,"",INDEX((三万未満code,三万以上code),入力!O206+1,1,IF((L206+M206)&lt;30000,1,2))),0)</f>
        <v>0</v>
      </c>
      <c r="O206" s="3"/>
      <c r="P206" s="3"/>
      <c r="Q206" s="3"/>
      <c r="R206" s="3"/>
      <c r="S206" s="3"/>
      <c r="T206" s="3"/>
      <c r="U206" s="3"/>
      <c r="V206" s="3"/>
    </row>
    <row r="207" spans="1:22" ht="18.75" customHeight="1">
      <c r="A207" s="87"/>
      <c r="B207" s="88"/>
      <c r="C207" s="132" t="str">
        <f>IF(入力!C207="","",+入力!C207)</f>
        <v/>
      </c>
      <c r="D207" s="270"/>
      <c r="E207" s="272"/>
      <c r="F207" s="199"/>
      <c r="G207" s="276"/>
      <c r="H207" s="276"/>
      <c r="I207" s="276"/>
      <c r="J207" s="276"/>
      <c r="K207" s="277"/>
      <c r="L207" s="278"/>
      <c r="M207" s="267"/>
      <c r="N207" s="268"/>
      <c r="O207" s="3"/>
      <c r="P207" s="3"/>
      <c r="Q207" s="3"/>
      <c r="R207" s="3"/>
      <c r="S207" s="3"/>
      <c r="T207" s="3"/>
      <c r="U207" s="3"/>
      <c r="V207" s="3"/>
    </row>
    <row r="208" spans="1:22" ht="18.75" customHeight="1">
      <c r="A208" s="86">
        <v>7</v>
      </c>
      <c r="B208" s="68"/>
      <c r="C208" s="130" t="str">
        <f>IF(入力!C208="","",+入力!C208)</f>
        <v/>
      </c>
      <c r="D208" s="269" t="str">
        <f>IF(入力!D208="","",+入力!D208)</f>
        <v/>
      </c>
      <c r="E208" s="271" t="str">
        <f>IF(入力!E208="","",+入力!E208)</f>
        <v/>
      </c>
      <c r="F208" s="198"/>
      <c r="G208" s="273" t="str">
        <f>IF(入力!G208="","",+入力!G208)</f>
        <v/>
      </c>
      <c r="H208" s="274"/>
      <c r="I208" s="274"/>
      <c r="J208" s="274"/>
      <c r="K208" s="275"/>
      <c r="L208" s="263" t="str">
        <f>IF(入力!L208=0,"",IF(入力!Q208=1,(入力!L208-入力!M208),入力!L208))</f>
        <v/>
      </c>
      <c r="M208" s="265">
        <f>入力!M208</f>
        <v>0</v>
      </c>
      <c r="N208" s="268">
        <f>IF(AND(M208&gt;0,ISNUMBER(L208)=TRUE),IF(ISNUMBER(入力!O208)=FALSE,"",INDEX((三万未満code,三万以上code),入力!O208+1,1,IF((L208+M208)&lt;30000,1,2))),0)</f>
        <v>0</v>
      </c>
      <c r="O208" s="3"/>
      <c r="P208" s="3"/>
      <c r="Q208" s="3"/>
      <c r="R208" s="3"/>
      <c r="S208" s="3"/>
      <c r="T208" s="3"/>
      <c r="U208" s="3"/>
      <c r="V208" s="3"/>
    </row>
    <row r="209" spans="1:22" ht="18.75" customHeight="1">
      <c r="A209" s="87"/>
      <c r="B209" s="76"/>
      <c r="C209" s="132" t="str">
        <f>IF(入力!C209="","",+入力!C209)</f>
        <v/>
      </c>
      <c r="D209" s="270"/>
      <c r="E209" s="272"/>
      <c r="F209" s="199"/>
      <c r="G209" s="276"/>
      <c r="H209" s="276"/>
      <c r="I209" s="276"/>
      <c r="J209" s="276"/>
      <c r="K209" s="277"/>
      <c r="L209" s="278"/>
      <c r="M209" s="267"/>
      <c r="N209" s="268"/>
      <c r="O209" s="3"/>
      <c r="P209" s="3"/>
      <c r="Q209" s="3"/>
      <c r="R209" s="3"/>
      <c r="S209" s="3"/>
      <c r="T209" s="3"/>
      <c r="U209" s="3"/>
      <c r="V209" s="3"/>
    </row>
    <row r="210" spans="1:22" ht="18.75" customHeight="1">
      <c r="A210" s="86">
        <v>8</v>
      </c>
      <c r="B210" s="68"/>
      <c r="C210" s="130" t="str">
        <f>IF(入力!C210="","",+入力!C210)</f>
        <v/>
      </c>
      <c r="D210" s="269" t="str">
        <f>IF(入力!D210="","",+入力!D210)</f>
        <v/>
      </c>
      <c r="E210" s="271" t="str">
        <f>IF(入力!E210="","",+入力!E210)</f>
        <v/>
      </c>
      <c r="F210" s="198"/>
      <c r="G210" s="273" t="str">
        <f>IF(入力!G210="","",+入力!G210)</f>
        <v/>
      </c>
      <c r="H210" s="274"/>
      <c r="I210" s="274"/>
      <c r="J210" s="274"/>
      <c r="K210" s="275"/>
      <c r="L210" s="263" t="str">
        <f>IF(入力!L210=0,"",IF(入力!Q210=1,(入力!L210-入力!M210),入力!L210))</f>
        <v/>
      </c>
      <c r="M210" s="265">
        <f>入力!M210</f>
        <v>0</v>
      </c>
      <c r="N210" s="268">
        <f>IF(AND(M210&gt;0,ISNUMBER(L210)=TRUE),IF(ISNUMBER(入力!O210)=FALSE,"",INDEX((三万未満code,三万以上code),入力!O210+1,1,IF((L210+M210)&lt;30000,1,2))),0)</f>
        <v>0</v>
      </c>
      <c r="O210" s="3"/>
      <c r="P210" s="3"/>
      <c r="Q210" s="3"/>
      <c r="R210" s="3"/>
      <c r="S210" s="3"/>
      <c r="T210" s="3"/>
      <c r="U210" s="3"/>
      <c r="V210" s="3"/>
    </row>
    <row r="211" spans="1:22" ht="18.75" customHeight="1">
      <c r="A211" s="87"/>
      <c r="B211" s="88"/>
      <c r="C211" s="132" t="str">
        <f>IF(入力!C211="","",+入力!C211)</f>
        <v/>
      </c>
      <c r="D211" s="270"/>
      <c r="E211" s="272"/>
      <c r="F211" s="199"/>
      <c r="G211" s="276"/>
      <c r="H211" s="276"/>
      <c r="I211" s="276"/>
      <c r="J211" s="276"/>
      <c r="K211" s="277"/>
      <c r="L211" s="278"/>
      <c r="M211" s="267"/>
      <c r="N211" s="268"/>
      <c r="O211" s="3"/>
      <c r="P211" s="3"/>
      <c r="Q211" s="3"/>
      <c r="R211" s="3"/>
      <c r="S211" s="3"/>
      <c r="T211" s="3"/>
      <c r="U211" s="3"/>
      <c r="V211" s="3"/>
    </row>
    <row r="212" spans="1:22" ht="18.75" customHeight="1">
      <c r="A212" s="86">
        <v>9</v>
      </c>
      <c r="B212" s="68"/>
      <c r="C212" s="130" t="str">
        <f>IF(入力!C212="","",+入力!C212)</f>
        <v/>
      </c>
      <c r="D212" s="269" t="str">
        <f>IF(入力!D212="","",+入力!D212)</f>
        <v/>
      </c>
      <c r="E212" s="271" t="str">
        <f>IF(入力!E212="","",+入力!E212)</f>
        <v/>
      </c>
      <c r="F212" s="198"/>
      <c r="G212" s="273" t="str">
        <f>IF(入力!G212="","",+入力!G212)</f>
        <v/>
      </c>
      <c r="H212" s="274"/>
      <c r="I212" s="274"/>
      <c r="J212" s="274"/>
      <c r="K212" s="275"/>
      <c r="L212" s="263" t="str">
        <f>IF(入力!L212=0,"",IF(入力!Q212=1,(入力!L212-入力!M212),入力!L212))</f>
        <v/>
      </c>
      <c r="M212" s="265">
        <f>入力!M212</f>
        <v>0</v>
      </c>
      <c r="N212" s="268">
        <f>IF(AND(M212&gt;0,ISNUMBER(L212)=TRUE),IF(ISNUMBER(入力!O212)=FALSE,"",INDEX((三万未満code,三万以上code),入力!O212+1,1,IF((L212+M212)&lt;30000,1,2))),0)</f>
        <v>0</v>
      </c>
      <c r="O212" s="3"/>
      <c r="P212" s="3"/>
      <c r="Q212" s="3"/>
      <c r="R212" s="3"/>
      <c r="S212" s="3"/>
      <c r="T212" s="3"/>
      <c r="U212" s="3"/>
      <c r="V212" s="3"/>
    </row>
    <row r="213" spans="1:22" ht="18.75" customHeight="1">
      <c r="A213" s="87"/>
      <c r="B213" s="76"/>
      <c r="C213" s="132" t="str">
        <f>IF(入力!C213="","",+入力!C213)</f>
        <v/>
      </c>
      <c r="D213" s="270"/>
      <c r="E213" s="272"/>
      <c r="F213" s="199"/>
      <c r="G213" s="276"/>
      <c r="H213" s="276"/>
      <c r="I213" s="276"/>
      <c r="J213" s="276"/>
      <c r="K213" s="277"/>
      <c r="L213" s="278"/>
      <c r="M213" s="267"/>
      <c r="N213" s="268"/>
      <c r="O213" s="3"/>
      <c r="P213" s="3"/>
      <c r="Q213" s="3"/>
      <c r="R213" s="3"/>
      <c r="S213" s="3"/>
      <c r="T213" s="3"/>
      <c r="U213" s="3"/>
      <c r="V213" s="3"/>
    </row>
    <row r="214" spans="1:22" ht="18.75" customHeight="1">
      <c r="A214" s="86">
        <v>10</v>
      </c>
      <c r="B214" s="68"/>
      <c r="C214" s="130" t="str">
        <f>IF(入力!C214="","",+入力!C214)</f>
        <v/>
      </c>
      <c r="D214" s="269" t="str">
        <f>IF(入力!D214="","",+入力!D214)</f>
        <v/>
      </c>
      <c r="E214" s="271" t="str">
        <f>IF(入力!E214="","",+入力!E214)</f>
        <v/>
      </c>
      <c r="F214" s="198"/>
      <c r="G214" s="273" t="str">
        <f>IF(入力!G214="","",+入力!G214)</f>
        <v/>
      </c>
      <c r="H214" s="274"/>
      <c r="I214" s="274"/>
      <c r="J214" s="274"/>
      <c r="K214" s="275"/>
      <c r="L214" s="263" t="str">
        <f>IF(入力!L214=0,"",IF(入力!Q214=1,(入力!L214-入力!M214),入力!L214))</f>
        <v/>
      </c>
      <c r="M214" s="265">
        <f>入力!M214</f>
        <v>0</v>
      </c>
      <c r="N214" s="268">
        <f>IF(AND(M214&gt;0,ISNUMBER(L214)=TRUE),IF(ISNUMBER(入力!O214)=FALSE,"",INDEX((三万未満code,三万以上code),入力!O214+1,1,IF((L214+M214)&lt;30000,1,2))),0)</f>
        <v>0</v>
      </c>
      <c r="O214" s="3"/>
      <c r="P214" s="3"/>
      <c r="Q214" s="3"/>
      <c r="R214" s="3"/>
      <c r="S214" s="3"/>
      <c r="T214" s="3"/>
      <c r="U214" s="3"/>
      <c r="V214" s="3"/>
    </row>
    <row r="215" spans="1:22" ht="18.75" customHeight="1">
      <c r="A215" s="87"/>
      <c r="B215" s="88"/>
      <c r="C215" s="132" t="str">
        <f>IF(入力!C215="","",+入力!C215)</f>
        <v/>
      </c>
      <c r="D215" s="270"/>
      <c r="E215" s="272"/>
      <c r="F215" s="199"/>
      <c r="G215" s="276"/>
      <c r="H215" s="276"/>
      <c r="I215" s="276"/>
      <c r="J215" s="276"/>
      <c r="K215" s="277"/>
      <c r="L215" s="278"/>
      <c r="M215" s="267"/>
      <c r="N215" s="268"/>
      <c r="O215" s="3"/>
      <c r="P215" s="3"/>
      <c r="Q215" s="3"/>
      <c r="R215" s="3"/>
      <c r="S215" s="3"/>
      <c r="T215" s="3"/>
      <c r="U215" s="3"/>
      <c r="V215" s="3"/>
    </row>
    <row r="216" spans="1:22" ht="18.75" customHeight="1">
      <c r="A216" s="86">
        <v>11</v>
      </c>
      <c r="B216" s="68"/>
      <c r="C216" s="130" t="str">
        <f>IF(入力!C216="","",+入力!C216)</f>
        <v/>
      </c>
      <c r="D216" s="269" t="str">
        <f>IF(入力!D216="","",+入力!D216)</f>
        <v/>
      </c>
      <c r="E216" s="271" t="str">
        <f>IF(入力!E216="","",+入力!E216)</f>
        <v/>
      </c>
      <c r="F216" s="198"/>
      <c r="G216" s="273" t="str">
        <f>IF(入力!G216="","",+入力!G216)</f>
        <v/>
      </c>
      <c r="H216" s="274"/>
      <c r="I216" s="274"/>
      <c r="J216" s="274"/>
      <c r="K216" s="275"/>
      <c r="L216" s="263" t="str">
        <f>IF(入力!L216=0,"",IF(入力!Q216=1,(入力!L216-入力!M216),入力!L216))</f>
        <v/>
      </c>
      <c r="M216" s="265">
        <f>入力!M216</f>
        <v>0</v>
      </c>
      <c r="N216" s="268">
        <f>IF(AND(M216&gt;0,ISNUMBER(L216)=TRUE),IF(ISNUMBER(入力!O216)=FALSE,"",INDEX((三万未満code,三万以上code),入力!O216+1,1,IF((L216+M216)&lt;30000,1,2))),0)</f>
        <v>0</v>
      </c>
      <c r="O216" s="3"/>
      <c r="P216" s="3"/>
      <c r="Q216" s="3"/>
      <c r="R216" s="3"/>
      <c r="S216" s="3"/>
      <c r="T216" s="3"/>
      <c r="U216" s="3"/>
      <c r="V216" s="3"/>
    </row>
    <row r="217" spans="1:22" ht="18.75" customHeight="1">
      <c r="A217" s="87"/>
      <c r="B217" s="76"/>
      <c r="C217" s="132" t="str">
        <f>IF(入力!C217="","",+入力!C217)</f>
        <v/>
      </c>
      <c r="D217" s="270"/>
      <c r="E217" s="272"/>
      <c r="F217" s="199"/>
      <c r="G217" s="276"/>
      <c r="H217" s="276"/>
      <c r="I217" s="276"/>
      <c r="J217" s="276"/>
      <c r="K217" s="277"/>
      <c r="L217" s="278"/>
      <c r="M217" s="267"/>
      <c r="N217" s="268"/>
      <c r="O217" s="3"/>
      <c r="P217" s="3"/>
      <c r="Q217" s="3"/>
      <c r="R217" s="3"/>
      <c r="S217" s="3"/>
      <c r="T217" s="3"/>
      <c r="U217" s="3"/>
      <c r="V217" s="3"/>
    </row>
    <row r="218" spans="1:22" ht="18.75" customHeight="1">
      <c r="A218" s="86">
        <v>12</v>
      </c>
      <c r="B218" s="68"/>
      <c r="C218" s="130" t="str">
        <f>IF(入力!C218="","",+入力!C218)</f>
        <v/>
      </c>
      <c r="D218" s="269" t="str">
        <f>IF(入力!D218="","",+入力!D218)</f>
        <v/>
      </c>
      <c r="E218" s="271" t="str">
        <f>IF(入力!E218="","",+入力!E218)</f>
        <v/>
      </c>
      <c r="F218" s="198"/>
      <c r="G218" s="273" t="str">
        <f>IF(入力!G218="","",+入力!G218)</f>
        <v/>
      </c>
      <c r="H218" s="274"/>
      <c r="I218" s="274"/>
      <c r="J218" s="274"/>
      <c r="K218" s="275"/>
      <c r="L218" s="263" t="str">
        <f>IF(入力!L218=0,"",IF(入力!Q218=1,(入力!L218-入力!M218),入力!L218))</f>
        <v/>
      </c>
      <c r="M218" s="265">
        <f>入力!M218</f>
        <v>0</v>
      </c>
      <c r="N218" s="268">
        <f>IF(AND(M218&gt;0,ISNUMBER(L218)=TRUE),IF(ISNUMBER(入力!O218)=FALSE,"",INDEX((三万未満code,三万以上code),入力!O218+1,1,IF((L218+M218)&lt;30000,1,2))),0)</f>
        <v>0</v>
      </c>
      <c r="O218" s="3"/>
      <c r="P218" s="3"/>
      <c r="Q218" s="3"/>
      <c r="R218" s="3"/>
      <c r="S218" s="3"/>
      <c r="T218" s="3"/>
      <c r="U218" s="3"/>
      <c r="V218" s="3"/>
    </row>
    <row r="219" spans="1:22" ht="18.75" customHeight="1">
      <c r="A219" s="87"/>
      <c r="B219" s="88"/>
      <c r="C219" s="132" t="str">
        <f>IF(入力!C219="","",+入力!C219)</f>
        <v/>
      </c>
      <c r="D219" s="270"/>
      <c r="E219" s="272"/>
      <c r="F219" s="199"/>
      <c r="G219" s="276"/>
      <c r="H219" s="276"/>
      <c r="I219" s="276"/>
      <c r="J219" s="276"/>
      <c r="K219" s="277"/>
      <c r="L219" s="278"/>
      <c r="M219" s="267"/>
      <c r="N219" s="268"/>
      <c r="O219" s="3"/>
      <c r="P219" s="3"/>
      <c r="Q219" s="3"/>
      <c r="R219" s="3"/>
      <c r="S219" s="3"/>
      <c r="T219" s="3"/>
      <c r="U219" s="3"/>
      <c r="V219" s="3"/>
    </row>
    <row r="220" spans="1:22" ht="18.75" customHeight="1">
      <c r="A220" s="86">
        <v>13</v>
      </c>
      <c r="B220" s="68"/>
      <c r="C220" s="130" t="str">
        <f>IF(入力!C220="","",+入力!C220)</f>
        <v/>
      </c>
      <c r="D220" s="269" t="str">
        <f>IF(入力!D220="","",+入力!D220)</f>
        <v/>
      </c>
      <c r="E220" s="271" t="str">
        <f>IF(入力!E220="","",+入力!E220)</f>
        <v/>
      </c>
      <c r="F220" s="198"/>
      <c r="G220" s="273" t="str">
        <f>IF(入力!G220="","",+入力!G220)</f>
        <v/>
      </c>
      <c r="H220" s="274"/>
      <c r="I220" s="274"/>
      <c r="J220" s="274"/>
      <c r="K220" s="275"/>
      <c r="L220" s="263" t="str">
        <f>IF(入力!L220=0,"",IF(入力!Q220=1,(入力!L220-入力!M220),入力!L220))</f>
        <v/>
      </c>
      <c r="M220" s="265">
        <f>入力!M220</f>
        <v>0</v>
      </c>
      <c r="N220" s="268">
        <f>IF(AND(M220&gt;0,ISNUMBER(L220)=TRUE),IF(ISNUMBER(入力!O220)=FALSE,"",INDEX((三万未満code,三万以上code),入力!O220+1,1,IF((L220+M220)&lt;30000,1,2))),0)</f>
        <v>0</v>
      </c>
      <c r="O220" s="3"/>
      <c r="P220" s="3"/>
      <c r="Q220" s="3"/>
      <c r="R220" s="3"/>
      <c r="S220" s="3"/>
      <c r="T220" s="3"/>
      <c r="U220" s="3"/>
      <c r="V220" s="3"/>
    </row>
    <row r="221" spans="1:22" ht="18.75" customHeight="1">
      <c r="A221" s="87"/>
      <c r="B221" s="76"/>
      <c r="C221" s="132" t="str">
        <f>IF(入力!C221="","",+入力!C221)</f>
        <v/>
      </c>
      <c r="D221" s="270"/>
      <c r="E221" s="272"/>
      <c r="F221" s="199"/>
      <c r="G221" s="276"/>
      <c r="H221" s="276"/>
      <c r="I221" s="276"/>
      <c r="J221" s="276"/>
      <c r="K221" s="277"/>
      <c r="L221" s="278"/>
      <c r="M221" s="267"/>
      <c r="N221" s="268"/>
      <c r="O221" s="3"/>
      <c r="P221" s="3"/>
      <c r="Q221" s="3"/>
      <c r="R221" s="3"/>
      <c r="S221" s="3"/>
      <c r="T221" s="3"/>
      <c r="U221" s="3"/>
      <c r="V221" s="3"/>
    </row>
    <row r="222" spans="1:22" ht="18.75" customHeight="1">
      <c r="A222" s="86">
        <v>14</v>
      </c>
      <c r="B222" s="68"/>
      <c r="C222" s="130" t="str">
        <f>IF(入力!C222="","",+入力!C222)</f>
        <v/>
      </c>
      <c r="D222" s="269" t="str">
        <f>IF(入力!D222="","",+入力!D222)</f>
        <v/>
      </c>
      <c r="E222" s="271" t="str">
        <f>IF(入力!E222="","",+入力!E222)</f>
        <v/>
      </c>
      <c r="F222" s="198"/>
      <c r="G222" s="273" t="str">
        <f>IF(入力!G222="","",+入力!G222)</f>
        <v/>
      </c>
      <c r="H222" s="274"/>
      <c r="I222" s="274"/>
      <c r="J222" s="274"/>
      <c r="K222" s="275"/>
      <c r="L222" s="263" t="str">
        <f>IF(入力!L222=0,"",IF(入力!Q222=1,(入力!L222-入力!M222),入力!L222))</f>
        <v/>
      </c>
      <c r="M222" s="265">
        <f>入力!M222</f>
        <v>0</v>
      </c>
      <c r="N222" s="268">
        <f>IF(AND(M222&gt;0,ISNUMBER(L222)=TRUE),IF(ISNUMBER(入力!O222)=FALSE,"",INDEX((三万未満code,三万以上code),入力!O222+1,1,IF((L222+M222)&lt;30000,1,2))),0)</f>
        <v>0</v>
      </c>
      <c r="O222" s="3"/>
      <c r="P222" s="3"/>
      <c r="Q222" s="3"/>
      <c r="R222" s="3"/>
      <c r="S222" s="3"/>
      <c r="T222" s="3"/>
      <c r="U222" s="3"/>
      <c r="V222" s="3"/>
    </row>
    <row r="223" spans="1:22" ht="18.75" customHeight="1">
      <c r="A223" s="87"/>
      <c r="B223" s="88"/>
      <c r="C223" s="132" t="str">
        <f>IF(入力!C223="","",+入力!C223)</f>
        <v/>
      </c>
      <c r="D223" s="270"/>
      <c r="E223" s="272"/>
      <c r="F223" s="199"/>
      <c r="G223" s="276"/>
      <c r="H223" s="276"/>
      <c r="I223" s="276"/>
      <c r="J223" s="276"/>
      <c r="K223" s="277"/>
      <c r="L223" s="278"/>
      <c r="M223" s="267"/>
      <c r="N223" s="268"/>
      <c r="O223" s="3"/>
      <c r="P223" s="3"/>
      <c r="Q223" s="3"/>
      <c r="R223" s="3"/>
      <c r="S223" s="3"/>
      <c r="T223" s="3"/>
      <c r="U223" s="3"/>
      <c r="V223" s="3"/>
    </row>
    <row r="224" spans="1:22" ht="18.75" customHeight="1">
      <c r="A224" s="86">
        <v>15</v>
      </c>
      <c r="B224" s="68"/>
      <c r="C224" s="130" t="str">
        <f>IF(入力!C224="","",+入力!C224)</f>
        <v/>
      </c>
      <c r="D224" s="269" t="str">
        <f>IF(入力!D224="","",+入力!D224)</f>
        <v/>
      </c>
      <c r="E224" s="271" t="str">
        <f>IF(入力!E224="","",+入力!E224)</f>
        <v/>
      </c>
      <c r="F224" s="198"/>
      <c r="G224" s="273" t="str">
        <f>IF(入力!G224="","",+入力!G224)</f>
        <v/>
      </c>
      <c r="H224" s="274"/>
      <c r="I224" s="274"/>
      <c r="J224" s="274"/>
      <c r="K224" s="275"/>
      <c r="L224" s="263" t="str">
        <f>IF(入力!L224=0,"",IF(入力!Q224=1,(入力!L224-入力!M224),入力!L224))</f>
        <v/>
      </c>
      <c r="M224" s="265">
        <f>入力!M224</f>
        <v>0</v>
      </c>
      <c r="N224" s="268">
        <f>IF(AND(M224&gt;0,ISNUMBER(L224)=TRUE),IF(ISNUMBER(入力!O224)=FALSE,"",INDEX((三万未満code,三万以上code),入力!O224+1,1,IF((L224+M224)&lt;30000,1,2))),0)</f>
        <v>0</v>
      </c>
      <c r="O224" s="3"/>
      <c r="P224" s="3"/>
      <c r="Q224" s="3"/>
      <c r="R224" s="3"/>
      <c r="S224" s="3"/>
      <c r="T224" s="3"/>
      <c r="U224" s="3"/>
      <c r="V224" s="3"/>
    </row>
    <row r="225" spans="1:22" ht="18.75" customHeight="1">
      <c r="A225" s="75"/>
      <c r="B225" s="76"/>
      <c r="C225" s="132" t="str">
        <f>IF(入力!C225="","",+入力!C225)</f>
        <v/>
      </c>
      <c r="D225" s="270"/>
      <c r="E225" s="272"/>
      <c r="F225" s="199"/>
      <c r="G225" s="276"/>
      <c r="H225" s="276"/>
      <c r="I225" s="276"/>
      <c r="J225" s="276"/>
      <c r="K225" s="277"/>
      <c r="L225" s="278"/>
      <c r="M225" s="267"/>
      <c r="N225" s="268"/>
      <c r="O225" s="3"/>
      <c r="P225" s="3"/>
      <c r="Q225" s="3"/>
      <c r="R225" s="3"/>
      <c r="S225" s="3"/>
      <c r="T225" s="3"/>
      <c r="U225" s="3"/>
      <c r="V225" s="3"/>
    </row>
    <row r="226" spans="1:22" ht="14.25">
      <c r="A226" s="175" t="s">
        <v>62</v>
      </c>
      <c r="B226" s="175"/>
      <c r="C226" s="91" t="s">
        <v>77</v>
      </c>
      <c r="D226" s="129" t="s">
        <v>78</v>
      </c>
      <c r="E226" s="89"/>
      <c r="F226" s="36"/>
      <c r="G226" s="111"/>
      <c r="H226" s="198">
        <f>COUNTIF(L196:L225,"&gt;=1")</f>
        <v>0</v>
      </c>
      <c r="I226" s="178" t="s">
        <v>75</v>
      </c>
      <c r="J226" s="180" t="s">
        <v>76</v>
      </c>
      <c r="K226" s="181"/>
      <c r="L226" s="279">
        <f>SUM(L196:L225)</f>
        <v>0</v>
      </c>
      <c r="M226" s="281">
        <f>SUM(M196:M225)</f>
        <v>0</v>
      </c>
      <c r="N226" s="105"/>
      <c r="O226" s="3"/>
      <c r="P226" s="3"/>
      <c r="Q226" s="3"/>
      <c r="R226" s="3"/>
      <c r="S226" s="3"/>
      <c r="T226" s="3"/>
      <c r="U226" s="3"/>
      <c r="V226" s="3"/>
    </row>
    <row r="227" spans="1:22" ht="14.25" customHeight="1">
      <c r="A227" s="175"/>
      <c r="B227" s="175"/>
      <c r="C227" s="91" t="s">
        <v>79</v>
      </c>
      <c r="D227" s="129" t="s">
        <v>80</v>
      </c>
      <c r="E227" s="22"/>
      <c r="F227" s="22"/>
      <c r="G227" s="93"/>
      <c r="H227" s="199"/>
      <c r="I227" s="179"/>
      <c r="J227" s="182"/>
      <c r="K227" s="183"/>
      <c r="L227" s="280"/>
      <c r="M227" s="282"/>
      <c r="N227" s="105"/>
      <c r="O227" s="3"/>
      <c r="P227" s="3"/>
      <c r="Q227" s="3"/>
      <c r="R227" s="3"/>
      <c r="S227" s="3"/>
      <c r="T227" s="3"/>
      <c r="U227" s="3"/>
      <c r="V227" s="3"/>
    </row>
    <row r="228" spans="1:22" ht="14.25">
      <c r="A228" s="175"/>
      <c r="B228" s="175"/>
      <c r="C228" s="91" t="s">
        <v>165</v>
      </c>
      <c r="D228" s="129" t="s">
        <v>167</v>
      </c>
      <c r="E228" s="112"/>
      <c r="F228" s="22"/>
      <c r="G228" s="93"/>
      <c r="H228" s="198">
        <f>H182+H226</f>
        <v>0</v>
      </c>
      <c r="I228" s="178" t="s">
        <v>75</v>
      </c>
      <c r="J228" s="180" t="s">
        <v>81</v>
      </c>
      <c r="K228" s="181"/>
      <c r="L228" s="263">
        <f>L226+L182</f>
        <v>0</v>
      </c>
      <c r="M228" s="265">
        <f>M226+M182</f>
        <v>0</v>
      </c>
      <c r="N228" s="105"/>
      <c r="O228" s="3"/>
      <c r="P228" s="3"/>
      <c r="Q228" s="3"/>
      <c r="R228" s="3"/>
      <c r="S228" s="3"/>
      <c r="T228" s="3"/>
      <c r="U228" s="3"/>
      <c r="V228" s="3"/>
    </row>
    <row r="229" spans="1:22" ht="14.25">
      <c r="A229" s="175"/>
      <c r="B229" s="175"/>
      <c r="C229" s="91" t="s">
        <v>166</v>
      </c>
      <c r="D229" s="129" t="s">
        <v>168</v>
      </c>
      <c r="E229" s="96"/>
      <c r="F229" s="22"/>
      <c r="G229" s="93"/>
      <c r="H229" s="262"/>
      <c r="I229" s="179"/>
      <c r="J229" s="182"/>
      <c r="K229" s="183"/>
      <c r="L229" s="264"/>
      <c r="M229" s="266"/>
      <c r="N229" s="105"/>
      <c r="O229" s="3"/>
      <c r="P229" s="3"/>
      <c r="Q229" s="3"/>
      <c r="R229" s="3"/>
      <c r="S229" s="3"/>
      <c r="T229" s="3"/>
      <c r="U229" s="3"/>
      <c r="V229" s="3"/>
    </row>
    <row r="230" spans="1:22" ht="14.25" hidden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43">
        <f>$M$46</f>
        <v>2020.01</v>
      </c>
      <c r="N230" s="105"/>
      <c r="O230" s="3"/>
      <c r="P230" s="3"/>
      <c r="Q230" s="3"/>
      <c r="R230" s="3"/>
      <c r="S230" s="3"/>
      <c r="T230" s="3"/>
      <c r="U230" s="3"/>
      <c r="V230" s="3"/>
    </row>
    <row r="231" spans="1:22" ht="21">
      <c r="A231" s="3"/>
      <c r="B231" s="3"/>
      <c r="C231" s="145">
        <f>C$1</f>
        <v>2020.01</v>
      </c>
      <c r="D231" s="3"/>
      <c r="E231" s="230" t="s">
        <v>142</v>
      </c>
      <c r="F231" s="297"/>
      <c r="G231" s="297"/>
      <c r="H231" s="297"/>
      <c r="I231" s="297"/>
      <c r="J231" s="98"/>
      <c r="K231" s="50"/>
      <c r="L231" s="100"/>
      <c r="M231" s="104" t="str">
        <f>入力!M231</f>
        <v>ページ　6</v>
      </c>
      <c r="N231" s="105"/>
      <c r="O231" s="3"/>
      <c r="P231" s="3"/>
      <c r="Q231" s="3"/>
      <c r="R231" s="3"/>
      <c r="S231" s="3"/>
      <c r="T231" s="3"/>
      <c r="U231" s="3"/>
      <c r="V231" s="3"/>
    </row>
    <row r="232" spans="1:22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05"/>
      <c r="O232" s="3"/>
      <c r="P232" s="3"/>
      <c r="Q232" s="3"/>
      <c r="R232" s="3"/>
      <c r="S232" s="3"/>
      <c r="T232" s="3"/>
      <c r="U232" s="3"/>
      <c r="V232" s="3"/>
    </row>
    <row r="233" spans="1:22" ht="21">
      <c r="A233" s="2"/>
      <c r="B233" s="2"/>
      <c r="C233" s="2"/>
      <c r="D233" s="2"/>
      <c r="E233" s="54"/>
      <c r="F233" s="54"/>
      <c r="G233" s="54"/>
      <c r="H233" s="54"/>
      <c r="I233" s="55"/>
      <c r="J233" s="98"/>
      <c r="K233" s="50" t="s">
        <v>55</v>
      </c>
      <c r="L233" s="298">
        <f>IF(入力!$L$3="","平成　　年　　月　　日",入力!$L$3)</f>
        <v>43831</v>
      </c>
      <c r="M233" s="299"/>
      <c r="N233" s="105"/>
      <c r="O233" s="3"/>
      <c r="P233" s="3"/>
      <c r="Q233" s="3"/>
      <c r="R233" s="3"/>
      <c r="S233" s="3"/>
      <c r="T233" s="3"/>
      <c r="U233" s="3"/>
      <c r="V233" s="3"/>
    </row>
    <row r="234" spans="1:22" ht="15">
      <c r="A234" s="2"/>
      <c r="B234" s="2"/>
      <c r="C234" s="2" t="str">
        <f>+入力!$C234</f>
        <v>福島銀行</v>
      </c>
      <c r="D234" s="2"/>
      <c r="E234" s="2"/>
      <c r="F234" s="2"/>
      <c r="G234" s="2"/>
      <c r="H234" s="2"/>
      <c r="I234" s="55"/>
      <c r="J234" s="238" t="s">
        <v>174</v>
      </c>
      <c r="K234" s="238"/>
      <c r="L234" s="290" t="str">
        <f>IF(入力!$L$4="","",入力!$L$4)</f>
        <v/>
      </c>
      <c r="M234" s="290"/>
      <c r="N234" s="105"/>
      <c r="O234" s="3"/>
      <c r="P234" s="3"/>
      <c r="Q234" s="3"/>
      <c r="R234" s="3"/>
      <c r="S234" s="3"/>
      <c r="T234" s="3"/>
      <c r="U234" s="3"/>
      <c r="V234" s="3"/>
    </row>
    <row r="235" spans="1:22" ht="15">
      <c r="A235" s="2"/>
      <c r="B235" s="288" t="str">
        <f>IF(入力!$B$5=0,"",入力!$B$5)</f>
        <v/>
      </c>
      <c r="C235" s="288"/>
      <c r="D235" s="288"/>
      <c r="E235" s="22" t="s">
        <v>177</v>
      </c>
      <c r="F235" s="22"/>
      <c r="G235" s="62"/>
      <c r="H235" s="55"/>
      <c r="I235" s="55"/>
      <c r="J235" s="289" t="s">
        <v>176</v>
      </c>
      <c r="K235" s="289"/>
      <c r="L235" s="291" t="str">
        <f>IF(入力!$L$5="","",入力!$L$5)</f>
        <v/>
      </c>
      <c r="M235" s="291"/>
      <c r="N235" s="105"/>
      <c r="O235" s="3"/>
      <c r="P235" s="3"/>
      <c r="Q235" s="3"/>
      <c r="R235" s="3"/>
      <c r="S235" s="3"/>
      <c r="T235" s="3"/>
      <c r="U235" s="3"/>
      <c r="V235" s="3"/>
    </row>
    <row r="236" spans="1:22" ht="15">
      <c r="A236" s="2"/>
      <c r="B236" s="2"/>
      <c r="C236" s="60"/>
      <c r="D236" s="22"/>
      <c r="E236" s="22"/>
      <c r="F236" s="283" t="s">
        <v>104</v>
      </c>
      <c r="G236" s="284"/>
      <c r="H236" s="285"/>
      <c r="I236" s="55"/>
      <c r="J236" s="223" t="s">
        <v>58</v>
      </c>
      <c r="K236" s="223"/>
      <c r="L236" s="286" t="str">
        <f>IF(入力!$L$6="","",入力!$L$6)</f>
        <v/>
      </c>
      <c r="M236" s="287"/>
      <c r="N236" s="105"/>
      <c r="O236" s="3"/>
      <c r="P236" s="3"/>
      <c r="Q236" s="3"/>
      <c r="R236" s="3"/>
      <c r="S236" s="3"/>
      <c r="T236" s="3"/>
      <c r="U236" s="3"/>
      <c r="V236" s="3"/>
    </row>
    <row r="237" spans="1:22" ht="14.25">
      <c r="A237" s="22"/>
      <c r="B237" s="22"/>
      <c r="C237" s="101" t="s">
        <v>59</v>
      </c>
      <c r="D237" s="1"/>
      <c r="E237" s="22"/>
      <c r="F237" s="283" t="str">
        <f>$F$7</f>
        <v>1フリコミ</v>
      </c>
      <c r="G237" s="284"/>
      <c r="H237" s="285"/>
      <c r="I237" s="2"/>
      <c r="J237" s="223" t="s">
        <v>60</v>
      </c>
      <c r="K237" s="223"/>
      <c r="L237" s="286" t="str">
        <f>IF(入力!$L$7="","",入力!$L$7)</f>
        <v/>
      </c>
      <c r="M237" s="287"/>
      <c r="N237" s="105"/>
      <c r="O237" s="3"/>
      <c r="P237" s="3"/>
      <c r="Q237" s="3"/>
      <c r="R237" s="3"/>
      <c r="S237" s="3"/>
      <c r="T237" s="3"/>
      <c r="U237" s="3"/>
      <c r="V237" s="3"/>
    </row>
    <row r="238" spans="1:22" ht="14.25">
      <c r="A238" s="2"/>
      <c r="B238" s="292">
        <f>入力!$B$8</f>
        <v>43831</v>
      </c>
      <c r="C238" s="293"/>
      <c r="D238" s="294"/>
      <c r="E238" s="22"/>
      <c r="F238" s="3"/>
      <c r="G238" s="3"/>
      <c r="H238" s="3"/>
      <c r="I238" s="2"/>
      <c r="J238" s="223" t="s">
        <v>90</v>
      </c>
      <c r="K238" s="223"/>
      <c r="L238" s="295" t="str">
        <f>IF(入力!$L$8="","",入力!$L$8)</f>
        <v/>
      </c>
      <c r="M238" s="296"/>
      <c r="N238" s="105"/>
      <c r="O238" s="3"/>
      <c r="P238" s="3"/>
      <c r="Q238" s="3"/>
      <c r="R238" s="3"/>
      <c r="S238" s="3"/>
      <c r="T238" s="3"/>
      <c r="U238" s="3"/>
      <c r="V238" s="3"/>
    </row>
    <row r="239" spans="1:22" ht="14.25">
      <c r="A239" s="61"/>
      <c r="B239" s="61"/>
      <c r="C239" s="40"/>
      <c r="D239" s="40"/>
      <c r="E239" s="61"/>
      <c r="F239" s="61"/>
      <c r="G239" s="40"/>
      <c r="H239" s="40"/>
      <c r="I239" s="61"/>
      <c r="J239" s="40"/>
      <c r="K239" s="40"/>
      <c r="L239" s="40"/>
      <c r="M239" s="40"/>
      <c r="N239" s="105"/>
      <c r="O239" s="3"/>
      <c r="P239" s="3"/>
      <c r="Q239" s="3"/>
      <c r="R239" s="3"/>
      <c r="S239" s="3"/>
      <c r="T239" s="3"/>
      <c r="U239" s="3"/>
      <c r="V239" s="3"/>
    </row>
    <row r="240" spans="1:22" ht="14.25">
      <c r="A240" s="67"/>
      <c r="B240" s="68"/>
      <c r="C240" s="69" t="s">
        <v>173</v>
      </c>
      <c r="D240" s="209" t="s">
        <v>62</v>
      </c>
      <c r="E240" s="211" t="s">
        <v>63</v>
      </c>
      <c r="F240" s="70"/>
      <c r="G240" s="213" t="s">
        <v>84</v>
      </c>
      <c r="H240" s="214"/>
      <c r="I240" s="214"/>
      <c r="J240" s="214"/>
      <c r="K240" s="215"/>
      <c r="L240" s="71" t="s">
        <v>105</v>
      </c>
      <c r="M240" s="72" t="s">
        <v>66</v>
      </c>
      <c r="N240" s="105"/>
      <c r="O240" s="3"/>
      <c r="P240" s="3"/>
      <c r="Q240" s="3"/>
      <c r="R240" s="3"/>
      <c r="S240" s="3"/>
      <c r="T240" s="3"/>
      <c r="U240" s="3"/>
      <c r="V240" s="3"/>
    </row>
    <row r="241" spans="1:22" ht="14.25">
      <c r="A241" s="75"/>
      <c r="B241" s="76"/>
      <c r="C241" s="77" t="s">
        <v>98</v>
      </c>
      <c r="D241" s="210" t="s">
        <v>70</v>
      </c>
      <c r="E241" s="212"/>
      <c r="F241" s="76"/>
      <c r="G241" s="217" t="s">
        <v>87</v>
      </c>
      <c r="H241" s="218"/>
      <c r="I241" s="218"/>
      <c r="J241" s="218"/>
      <c r="K241" s="219"/>
      <c r="L241" s="78" t="s">
        <v>72</v>
      </c>
      <c r="M241" s="79" t="s">
        <v>169</v>
      </c>
      <c r="N241" s="105"/>
      <c r="O241" s="3"/>
      <c r="P241" s="3"/>
      <c r="Q241" s="3"/>
      <c r="R241" s="3"/>
      <c r="S241" s="3"/>
      <c r="T241" s="3"/>
      <c r="U241" s="3"/>
      <c r="V241" s="3"/>
    </row>
    <row r="242" spans="1:22" ht="18.75" customHeight="1">
      <c r="A242" s="82">
        <v>1</v>
      </c>
      <c r="B242" s="68"/>
      <c r="C242" s="130" t="str">
        <f>IF(入力!C242="","",+入力!C242)</f>
        <v/>
      </c>
      <c r="D242" s="269" t="str">
        <f>IF(入力!D242="","",+入力!D242)</f>
        <v/>
      </c>
      <c r="E242" s="271" t="str">
        <f>IF(入力!E242="","",+入力!E242)</f>
        <v/>
      </c>
      <c r="F242" s="198"/>
      <c r="G242" s="273" t="str">
        <f>IF(入力!G242="","",+入力!G242)</f>
        <v/>
      </c>
      <c r="H242" s="274"/>
      <c r="I242" s="274"/>
      <c r="J242" s="274"/>
      <c r="K242" s="275"/>
      <c r="L242" s="263" t="str">
        <f>IF(入力!L242=0,"",IF(入力!Q242=1,(入力!L242-入力!M242),入力!L242))</f>
        <v/>
      </c>
      <c r="M242" s="265">
        <f>入力!M242</f>
        <v>0</v>
      </c>
      <c r="N242" s="268">
        <f>IF(AND(M242&gt;0,ISNUMBER(L242)=TRUE),IF(ISNUMBER(入力!O242)=FALSE,"",INDEX((三万未満code,三万以上code),入力!O242+1,1,IF((L242+M242)&lt;30000,1,2))),0)</f>
        <v>0</v>
      </c>
      <c r="O242" s="3"/>
      <c r="P242" s="3"/>
      <c r="Q242" s="3"/>
      <c r="R242" s="3"/>
      <c r="S242" s="3"/>
      <c r="T242" s="3"/>
      <c r="U242" s="3"/>
      <c r="V242" s="3"/>
    </row>
    <row r="243" spans="1:22" ht="18.75" customHeight="1">
      <c r="A243" s="84"/>
      <c r="B243" s="76"/>
      <c r="C243" s="131" t="str">
        <f>IF(入力!C243="","",+入力!C243)</f>
        <v/>
      </c>
      <c r="D243" s="270"/>
      <c r="E243" s="272"/>
      <c r="F243" s="199"/>
      <c r="G243" s="276"/>
      <c r="H243" s="276"/>
      <c r="I243" s="276"/>
      <c r="J243" s="276"/>
      <c r="K243" s="277"/>
      <c r="L243" s="278"/>
      <c r="M243" s="267"/>
      <c r="N243" s="268"/>
      <c r="O243" s="3"/>
      <c r="P243" s="3"/>
      <c r="Q243" s="3"/>
      <c r="R243" s="3"/>
      <c r="S243" s="3"/>
      <c r="T243" s="3"/>
      <c r="U243" s="3"/>
      <c r="V243" s="3"/>
    </row>
    <row r="244" spans="1:22" ht="18.75" customHeight="1">
      <c r="A244" s="86">
        <v>2</v>
      </c>
      <c r="B244" s="68"/>
      <c r="C244" s="130" t="str">
        <f>IF(入力!C244="","",+入力!C244)</f>
        <v/>
      </c>
      <c r="D244" s="269" t="str">
        <f>IF(入力!D244="","",+入力!D244)</f>
        <v/>
      </c>
      <c r="E244" s="271" t="str">
        <f>IF(入力!E244="","",+入力!E244)</f>
        <v/>
      </c>
      <c r="F244" s="198"/>
      <c r="G244" s="273" t="str">
        <f>IF(入力!G244="","",+入力!G244)</f>
        <v/>
      </c>
      <c r="H244" s="274"/>
      <c r="I244" s="274"/>
      <c r="J244" s="274"/>
      <c r="K244" s="275"/>
      <c r="L244" s="263" t="str">
        <f>IF(入力!L244=0,"",IF(入力!Q244=1,(入力!L244-入力!M244),入力!L244))</f>
        <v/>
      </c>
      <c r="M244" s="265">
        <f>入力!M244</f>
        <v>0</v>
      </c>
      <c r="N244" s="268">
        <f>IF(AND(M244&gt;0,ISNUMBER(L244)=TRUE),IF(ISNUMBER(入力!O244)=FALSE,"",INDEX((三万未満code,三万以上code),入力!O244+1,1,IF((L244+M244)&lt;30000,1,2))),0)</f>
        <v>0</v>
      </c>
      <c r="O244" s="3"/>
      <c r="P244" s="3"/>
      <c r="Q244" s="3"/>
      <c r="R244" s="3"/>
      <c r="S244" s="3"/>
      <c r="T244" s="3"/>
      <c r="U244" s="3"/>
      <c r="V244" s="3"/>
    </row>
    <row r="245" spans="1:22" ht="18.75" customHeight="1">
      <c r="A245" s="87"/>
      <c r="B245" s="88"/>
      <c r="C245" s="132" t="str">
        <f>IF(入力!C245="","",+入力!C245)</f>
        <v/>
      </c>
      <c r="D245" s="270"/>
      <c r="E245" s="272"/>
      <c r="F245" s="199"/>
      <c r="G245" s="276"/>
      <c r="H245" s="276"/>
      <c r="I245" s="276"/>
      <c r="J245" s="276"/>
      <c r="K245" s="277"/>
      <c r="L245" s="278"/>
      <c r="M245" s="267"/>
      <c r="N245" s="268"/>
      <c r="O245" s="3"/>
      <c r="P245" s="3"/>
      <c r="Q245" s="3"/>
      <c r="R245" s="3"/>
      <c r="S245" s="3"/>
      <c r="T245" s="3"/>
      <c r="U245" s="3"/>
      <c r="V245" s="3"/>
    </row>
    <row r="246" spans="1:22" ht="18.75" customHeight="1">
      <c r="A246" s="86">
        <v>3</v>
      </c>
      <c r="B246" s="68"/>
      <c r="C246" s="130" t="str">
        <f>IF(入力!C246="","",+入力!C246)</f>
        <v/>
      </c>
      <c r="D246" s="269" t="str">
        <f>IF(入力!D246="","",+入力!D246)</f>
        <v/>
      </c>
      <c r="E246" s="271" t="str">
        <f>IF(入力!E246="","",+入力!E246)</f>
        <v/>
      </c>
      <c r="F246" s="198"/>
      <c r="G246" s="273" t="str">
        <f>IF(入力!G246="","",+入力!G246)</f>
        <v/>
      </c>
      <c r="H246" s="274"/>
      <c r="I246" s="274"/>
      <c r="J246" s="274"/>
      <c r="K246" s="275"/>
      <c r="L246" s="263" t="str">
        <f>IF(入力!L246=0,"",IF(入力!Q246=1,(入力!L246-入力!M246),入力!L246))</f>
        <v/>
      </c>
      <c r="M246" s="265">
        <f>入力!M246</f>
        <v>0</v>
      </c>
      <c r="N246" s="268">
        <f>IF(AND(M246&gt;0,ISNUMBER(L246)=TRUE),IF(ISNUMBER(入力!O246)=FALSE,"",INDEX((三万未満code,三万以上code),入力!O246+1,1,IF((L246+M246)&lt;30000,1,2))),0)</f>
        <v>0</v>
      </c>
      <c r="O246" s="3"/>
      <c r="P246" s="3"/>
      <c r="Q246" s="3"/>
      <c r="R246" s="3"/>
      <c r="S246" s="3"/>
      <c r="T246" s="3"/>
      <c r="U246" s="3"/>
      <c r="V246" s="3"/>
    </row>
    <row r="247" spans="1:22" ht="18.75" customHeight="1">
      <c r="A247" s="87"/>
      <c r="B247" s="76"/>
      <c r="C247" s="132" t="str">
        <f>IF(入力!C247="","",+入力!C247)</f>
        <v/>
      </c>
      <c r="D247" s="270"/>
      <c r="E247" s="272"/>
      <c r="F247" s="199"/>
      <c r="G247" s="276"/>
      <c r="H247" s="276"/>
      <c r="I247" s="276"/>
      <c r="J247" s="276"/>
      <c r="K247" s="277"/>
      <c r="L247" s="278"/>
      <c r="M247" s="267"/>
      <c r="N247" s="268"/>
      <c r="O247" s="3"/>
      <c r="P247" s="3"/>
      <c r="Q247" s="3"/>
      <c r="R247" s="3"/>
      <c r="S247" s="3"/>
      <c r="T247" s="3"/>
      <c r="U247" s="3"/>
      <c r="V247" s="3"/>
    </row>
    <row r="248" spans="1:22" ht="18.75" customHeight="1">
      <c r="A248" s="86">
        <v>4</v>
      </c>
      <c r="B248" s="68"/>
      <c r="C248" s="130" t="str">
        <f>IF(入力!C248="","",+入力!C248)</f>
        <v/>
      </c>
      <c r="D248" s="269" t="str">
        <f>IF(入力!D248="","",+入力!D248)</f>
        <v/>
      </c>
      <c r="E248" s="271" t="str">
        <f>IF(入力!E248="","",+入力!E248)</f>
        <v/>
      </c>
      <c r="F248" s="198"/>
      <c r="G248" s="273" t="str">
        <f>IF(入力!G248="","",+入力!G248)</f>
        <v/>
      </c>
      <c r="H248" s="274"/>
      <c r="I248" s="274"/>
      <c r="J248" s="274"/>
      <c r="K248" s="275"/>
      <c r="L248" s="263" t="str">
        <f>IF(入力!L248=0,"",IF(入力!Q248=1,(入力!L248-入力!M248),入力!L248))</f>
        <v/>
      </c>
      <c r="M248" s="265">
        <f>入力!M248</f>
        <v>0</v>
      </c>
      <c r="N248" s="268">
        <f>IF(AND(M248&gt;0,ISNUMBER(L248)=TRUE),IF(ISNUMBER(入力!O248)=FALSE,"",INDEX((三万未満code,三万以上code),入力!O248+1,1,IF((L248+M248)&lt;30000,1,2))),0)</f>
        <v>0</v>
      </c>
      <c r="O248" s="3"/>
      <c r="P248" s="3"/>
      <c r="Q248" s="3"/>
      <c r="R248" s="3"/>
      <c r="S248" s="3"/>
      <c r="T248" s="3"/>
      <c r="U248" s="3"/>
      <c r="V248" s="3"/>
    </row>
    <row r="249" spans="1:22" ht="18.75" customHeight="1">
      <c r="A249" s="87"/>
      <c r="B249" s="88"/>
      <c r="C249" s="132" t="str">
        <f>IF(入力!C249="","",+入力!C249)</f>
        <v/>
      </c>
      <c r="D249" s="270"/>
      <c r="E249" s="272"/>
      <c r="F249" s="199"/>
      <c r="G249" s="276"/>
      <c r="H249" s="276"/>
      <c r="I249" s="276"/>
      <c r="J249" s="276"/>
      <c r="K249" s="277"/>
      <c r="L249" s="278"/>
      <c r="M249" s="267"/>
      <c r="N249" s="268"/>
      <c r="O249" s="3"/>
      <c r="P249" s="3"/>
      <c r="Q249" s="3"/>
      <c r="R249" s="3"/>
      <c r="S249" s="3"/>
      <c r="T249" s="3"/>
      <c r="U249" s="3"/>
      <c r="V249" s="3"/>
    </row>
    <row r="250" spans="1:22" ht="18.75" customHeight="1">
      <c r="A250" s="86">
        <v>5</v>
      </c>
      <c r="B250" s="68"/>
      <c r="C250" s="130" t="str">
        <f>IF(入力!C250="","",+入力!C250)</f>
        <v/>
      </c>
      <c r="D250" s="269" t="str">
        <f>IF(入力!D250="","",+入力!D250)</f>
        <v/>
      </c>
      <c r="E250" s="271" t="str">
        <f>IF(入力!E250="","",+入力!E250)</f>
        <v/>
      </c>
      <c r="F250" s="198"/>
      <c r="G250" s="273" t="str">
        <f>IF(入力!G250="","",+入力!G250)</f>
        <v/>
      </c>
      <c r="H250" s="274"/>
      <c r="I250" s="274"/>
      <c r="J250" s="274"/>
      <c r="K250" s="275"/>
      <c r="L250" s="263" t="str">
        <f>IF(入力!L250=0,"",IF(入力!Q250=1,(入力!L250-入力!M250),入力!L250))</f>
        <v/>
      </c>
      <c r="M250" s="265">
        <f>入力!M250</f>
        <v>0</v>
      </c>
      <c r="N250" s="268">
        <f>IF(AND(M250&gt;0,ISNUMBER(L250)=TRUE),IF(ISNUMBER(入力!O250)=FALSE,"",INDEX((三万未満code,三万以上code),入力!O250+1,1,IF((L250+M250)&lt;30000,1,2))),0)</f>
        <v>0</v>
      </c>
      <c r="O250" s="3"/>
      <c r="P250" s="3"/>
      <c r="Q250" s="3"/>
      <c r="R250" s="3"/>
      <c r="S250" s="3"/>
      <c r="T250" s="3"/>
      <c r="U250" s="3"/>
      <c r="V250" s="3"/>
    </row>
    <row r="251" spans="1:22" ht="18.75" customHeight="1">
      <c r="A251" s="87"/>
      <c r="B251" s="76"/>
      <c r="C251" s="132" t="str">
        <f>IF(入力!C251="","",+入力!C251)</f>
        <v/>
      </c>
      <c r="D251" s="270"/>
      <c r="E251" s="272"/>
      <c r="F251" s="199"/>
      <c r="G251" s="276"/>
      <c r="H251" s="276"/>
      <c r="I251" s="276"/>
      <c r="J251" s="276"/>
      <c r="K251" s="277"/>
      <c r="L251" s="278"/>
      <c r="M251" s="267"/>
      <c r="N251" s="268"/>
      <c r="O251" s="3"/>
      <c r="P251" s="3"/>
      <c r="Q251" s="3"/>
      <c r="R251" s="3"/>
      <c r="S251" s="3"/>
      <c r="T251" s="3"/>
      <c r="U251" s="3"/>
      <c r="V251" s="3"/>
    </row>
    <row r="252" spans="1:22" ht="18.75" customHeight="1">
      <c r="A252" s="86">
        <v>6</v>
      </c>
      <c r="B252" s="68"/>
      <c r="C252" s="130" t="str">
        <f>IF(入力!C252="","",+入力!C252)</f>
        <v/>
      </c>
      <c r="D252" s="269" t="str">
        <f>IF(入力!D252="","",+入力!D252)</f>
        <v/>
      </c>
      <c r="E252" s="271" t="str">
        <f>IF(入力!E252="","",+入力!E252)</f>
        <v/>
      </c>
      <c r="F252" s="198"/>
      <c r="G252" s="273" t="str">
        <f>IF(入力!G252="","",+入力!G252)</f>
        <v/>
      </c>
      <c r="H252" s="274"/>
      <c r="I252" s="274"/>
      <c r="J252" s="274"/>
      <c r="K252" s="275"/>
      <c r="L252" s="263" t="str">
        <f>IF(入力!L252=0,"",IF(入力!Q252=1,(入力!L252-入力!M252),入力!L252))</f>
        <v/>
      </c>
      <c r="M252" s="265">
        <f>入力!M252</f>
        <v>0</v>
      </c>
      <c r="N252" s="268">
        <f>IF(AND(M252&gt;0,ISNUMBER(L252)=TRUE),IF(ISNUMBER(入力!O252)=FALSE,"",INDEX((三万未満code,三万以上code),入力!O252+1,1,IF((L252+M252)&lt;30000,1,2))),0)</f>
        <v>0</v>
      </c>
      <c r="O252" s="3"/>
      <c r="P252" s="3"/>
      <c r="Q252" s="3"/>
      <c r="R252" s="3"/>
      <c r="S252" s="3"/>
      <c r="T252" s="3"/>
      <c r="U252" s="3"/>
      <c r="V252" s="3"/>
    </row>
    <row r="253" spans="1:22" ht="18.75" customHeight="1">
      <c r="A253" s="87"/>
      <c r="B253" s="88"/>
      <c r="C253" s="132" t="str">
        <f>IF(入力!C253="","",+入力!C253)</f>
        <v/>
      </c>
      <c r="D253" s="270"/>
      <c r="E253" s="272"/>
      <c r="F253" s="199"/>
      <c r="G253" s="276"/>
      <c r="H253" s="276"/>
      <c r="I253" s="276"/>
      <c r="J253" s="276"/>
      <c r="K253" s="277"/>
      <c r="L253" s="278"/>
      <c r="M253" s="267"/>
      <c r="N253" s="268"/>
      <c r="O253" s="3"/>
      <c r="P253" s="3"/>
      <c r="Q253" s="3"/>
      <c r="R253" s="3"/>
      <c r="S253" s="3"/>
      <c r="T253" s="3"/>
      <c r="U253" s="3"/>
      <c r="V253" s="3"/>
    </row>
    <row r="254" spans="1:22" ht="18.75" customHeight="1">
      <c r="A254" s="86">
        <v>7</v>
      </c>
      <c r="B254" s="68"/>
      <c r="C254" s="130" t="str">
        <f>IF(入力!C254="","",+入力!C254)</f>
        <v/>
      </c>
      <c r="D254" s="269" t="str">
        <f>IF(入力!D254="","",+入力!D254)</f>
        <v/>
      </c>
      <c r="E254" s="271" t="str">
        <f>IF(入力!E254="","",+入力!E254)</f>
        <v/>
      </c>
      <c r="F254" s="198"/>
      <c r="G254" s="273" t="str">
        <f>IF(入力!G254="","",+入力!G254)</f>
        <v/>
      </c>
      <c r="H254" s="274"/>
      <c r="I254" s="274"/>
      <c r="J254" s="274"/>
      <c r="K254" s="275"/>
      <c r="L254" s="263" t="str">
        <f>IF(入力!L254=0,"",IF(入力!Q254=1,(入力!L254-入力!M254),入力!L254))</f>
        <v/>
      </c>
      <c r="M254" s="265">
        <f>入力!M254</f>
        <v>0</v>
      </c>
      <c r="N254" s="268">
        <f>IF(AND(M254&gt;0,ISNUMBER(L254)=TRUE),IF(ISNUMBER(入力!O254)=FALSE,"",INDEX((三万未満code,三万以上code),入力!O254+1,1,IF((L254+M254)&lt;30000,1,2))),0)</f>
        <v>0</v>
      </c>
      <c r="O254" s="3"/>
      <c r="P254" s="3"/>
      <c r="Q254" s="3"/>
      <c r="R254" s="3"/>
      <c r="S254" s="3"/>
      <c r="T254" s="3"/>
      <c r="U254" s="3"/>
      <c r="V254" s="3"/>
    </row>
    <row r="255" spans="1:22" ht="18.75" customHeight="1">
      <c r="A255" s="87"/>
      <c r="B255" s="76"/>
      <c r="C255" s="132" t="str">
        <f>IF(入力!C255="","",+入力!C255)</f>
        <v/>
      </c>
      <c r="D255" s="270"/>
      <c r="E255" s="272"/>
      <c r="F255" s="199"/>
      <c r="G255" s="276"/>
      <c r="H255" s="276"/>
      <c r="I255" s="276"/>
      <c r="J255" s="276"/>
      <c r="K255" s="277"/>
      <c r="L255" s="278"/>
      <c r="M255" s="267"/>
      <c r="N255" s="268"/>
      <c r="O255" s="3"/>
      <c r="P255" s="3"/>
      <c r="Q255" s="3"/>
      <c r="R255" s="3"/>
      <c r="S255" s="3"/>
      <c r="T255" s="3"/>
      <c r="U255" s="3"/>
      <c r="V255" s="3"/>
    </row>
    <row r="256" spans="1:22" ht="18.75" customHeight="1">
      <c r="A256" s="86">
        <v>8</v>
      </c>
      <c r="B256" s="68"/>
      <c r="C256" s="130" t="str">
        <f>IF(入力!C256="","",+入力!C256)</f>
        <v/>
      </c>
      <c r="D256" s="269" t="str">
        <f>IF(入力!D256="","",+入力!D256)</f>
        <v/>
      </c>
      <c r="E256" s="271" t="str">
        <f>IF(入力!E256="","",+入力!E256)</f>
        <v/>
      </c>
      <c r="F256" s="198"/>
      <c r="G256" s="273" t="str">
        <f>IF(入力!G256="","",+入力!G256)</f>
        <v/>
      </c>
      <c r="H256" s="274"/>
      <c r="I256" s="274"/>
      <c r="J256" s="274"/>
      <c r="K256" s="275"/>
      <c r="L256" s="263" t="str">
        <f>IF(入力!L256=0,"",IF(入力!Q256=1,(入力!L256-入力!M256),入力!L256))</f>
        <v/>
      </c>
      <c r="M256" s="265">
        <f>入力!M256</f>
        <v>0</v>
      </c>
      <c r="N256" s="268">
        <f>IF(AND(M256&gt;0,ISNUMBER(L256)=TRUE),IF(ISNUMBER(入力!O256)=FALSE,"",INDEX((三万未満code,三万以上code),入力!O256+1,1,IF((L256+M256)&lt;30000,1,2))),0)</f>
        <v>0</v>
      </c>
      <c r="O256" s="3"/>
      <c r="P256" s="3"/>
      <c r="Q256" s="3"/>
      <c r="R256" s="3"/>
      <c r="S256" s="3"/>
      <c r="T256" s="3"/>
      <c r="U256" s="3"/>
      <c r="V256" s="3"/>
    </row>
    <row r="257" spans="1:22" ht="18.75" customHeight="1">
      <c r="A257" s="87"/>
      <c r="B257" s="88"/>
      <c r="C257" s="132" t="str">
        <f>IF(入力!C257="","",+入力!C257)</f>
        <v/>
      </c>
      <c r="D257" s="270"/>
      <c r="E257" s="272"/>
      <c r="F257" s="199"/>
      <c r="G257" s="276"/>
      <c r="H257" s="276"/>
      <c r="I257" s="276"/>
      <c r="J257" s="276"/>
      <c r="K257" s="277"/>
      <c r="L257" s="278"/>
      <c r="M257" s="267"/>
      <c r="N257" s="268"/>
      <c r="O257" s="3"/>
      <c r="P257" s="3"/>
      <c r="Q257" s="3"/>
      <c r="R257" s="3"/>
      <c r="S257" s="3"/>
      <c r="T257" s="3"/>
      <c r="U257" s="3"/>
      <c r="V257" s="3"/>
    </row>
    <row r="258" spans="1:22" ht="18.75" customHeight="1">
      <c r="A258" s="86">
        <v>9</v>
      </c>
      <c r="B258" s="68"/>
      <c r="C258" s="130" t="str">
        <f>IF(入力!C258="","",+入力!C258)</f>
        <v/>
      </c>
      <c r="D258" s="269" t="str">
        <f>IF(入力!D258="","",+入力!D258)</f>
        <v/>
      </c>
      <c r="E258" s="271" t="str">
        <f>IF(入力!E258="","",+入力!E258)</f>
        <v/>
      </c>
      <c r="F258" s="198"/>
      <c r="G258" s="273" t="str">
        <f>IF(入力!G258="","",+入力!G258)</f>
        <v/>
      </c>
      <c r="H258" s="274"/>
      <c r="I258" s="274"/>
      <c r="J258" s="274"/>
      <c r="K258" s="275"/>
      <c r="L258" s="263" t="str">
        <f>IF(入力!L258=0,"",IF(入力!Q258=1,(入力!L258-入力!M258),入力!L258))</f>
        <v/>
      </c>
      <c r="M258" s="265">
        <f>入力!M258</f>
        <v>0</v>
      </c>
      <c r="N258" s="268">
        <f>IF(AND(M258&gt;0,ISNUMBER(L258)=TRUE),IF(ISNUMBER(入力!O258)=FALSE,"",INDEX((三万未満code,三万以上code),入力!O258+1,1,IF((L258+M258)&lt;30000,1,2))),0)</f>
        <v>0</v>
      </c>
      <c r="O258" s="3"/>
      <c r="P258" s="3"/>
      <c r="Q258" s="3"/>
      <c r="R258" s="3"/>
      <c r="S258" s="3"/>
      <c r="T258" s="3"/>
      <c r="U258" s="3"/>
      <c r="V258" s="3"/>
    </row>
    <row r="259" spans="1:22" ht="18.75" customHeight="1">
      <c r="A259" s="87"/>
      <c r="B259" s="76"/>
      <c r="C259" s="132" t="str">
        <f>IF(入力!C259="","",+入力!C259)</f>
        <v/>
      </c>
      <c r="D259" s="270"/>
      <c r="E259" s="272"/>
      <c r="F259" s="199"/>
      <c r="G259" s="276"/>
      <c r="H259" s="276"/>
      <c r="I259" s="276"/>
      <c r="J259" s="276"/>
      <c r="K259" s="277"/>
      <c r="L259" s="278"/>
      <c r="M259" s="267"/>
      <c r="N259" s="268"/>
      <c r="O259" s="3"/>
      <c r="P259" s="3"/>
      <c r="Q259" s="3"/>
      <c r="R259" s="3"/>
      <c r="S259" s="3"/>
      <c r="T259" s="3"/>
      <c r="U259" s="3"/>
      <c r="V259" s="3"/>
    </row>
    <row r="260" spans="1:22" ht="18.75" customHeight="1">
      <c r="A260" s="86">
        <v>10</v>
      </c>
      <c r="B260" s="68"/>
      <c r="C260" s="130" t="str">
        <f>IF(入力!C260="","",+入力!C260)</f>
        <v/>
      </c>
      <c r="D260" s="269" t="str">
        <f>IF(入力!D260="","",+入力!D260)</f>
        <v/>
      </c>
      <c r="E260" s="271" t="str">
        <f>IF(入力!E260="","",+入力!E260)</f>
        <v/>
      </c>
      <c r="F260" s="198"/>
      <c r="G260" s="273" t="str">
        <f>IF(入力!G260="","",+入力!G260)</f>
        <v/>
      </c>
      <c r="H260" s="274"/>
      <c r="I260" s="274"/>
      <c r="J260" s="274"/>
      <c r="K260" s="275"/>
      <c r="L260" s="263" t="str">
        <f>IF(入力!L260=0,"",IF(入力!Q260=1,(入力!L260-入力!M260),入力!L260))</f>
        <v/>
      </c>
      <c r="M260" s="265">
        <f>入力!M260</f>
        <v>0</v>
      </c>
      <c r="N260" s="268">
        <f>IF(AND(M260&gt;0,ISNUMBER(L260)=TRUE),IF(ISNUMBER(入力!O260)=FALSE,"",INDEX((三万未満code,三万以上code),入力!O260+1,1,IF((L260+M260)&lt;30000,1,2))),0)</f>
        <v>0</v>
      </c>
      <c r="O260" s="3"/>
      <c r="P260" s="3"/>
      <c r="Q260" s="3"/>
      <c r="R260" s="3"/>
      <c r="S260" s="3"/>
      <c r="T260" s="3"/>
      <c r="U260" s="3"/>
      <c r="V260" s="3"/>
    </row>
    <row r="261" spans="1:22" ht="18.75" customHeight="1">
      <c r="A261" s="87"/>
      <c r="B261" s="88"/>
      <c r="C261" s="132" t="str">
        <f>IF(入力!C261="","",+入力!C261)</f>
        <v/>
      </c>
      <c r="D261" s="270"/>
      <c r="E261" s="272"/>
      <c r="F261" s="199"/>
      <c r="G261" s="276"/>
      <c r="H261" s="276"/>
      <c r="I261" s="276"/>
      <c r="J261" s="276"/>
      <c r="K261" s="277"/>
      <c r="L261" s="278"/>
      <c r="M261" s="267"/>
      <c r="N261" s="268"/>
      <c r="O261" s="3"/>
      <c r="P261" s="3"/>
      <c r="Q261" s="3"/>
      <c r="R261" s="3"/>
      <c r="S261" s="3"/>
      <c r="T261" s="3"/>
      <c r="U261" s="3"/>
      <c r="V261" s="3"/>
    </row>
    <row r="262" spans="1:22" ht="18.75" customHeight="1">
      <c r="A262" s="86">
        <v>11</v>
      </c>
      <c r="B262" s="68"/>
      <c r="C262" s="130" t="str">
        <f>IF(入力!C262="","",+入力!C262)</f>
        <v/>
      </c>
      <c r="D262" s="269" t="str">
        <f>IF(入力!D262="","",+入力!D262)</f>
        <v/>
      </c>
      <c r="E262" s="271" t="str">
        <f>IF(入力!E262="","",+入力!E262)</f>
        <v/>
      </c>
      <c r="F262" s="198"/>
      <c r="G262" s="273" t="str">
        <f>IF(入力!G262="","",+入力!G262)</f>
        <v/>
      </c>
      <c r="H262" s="274"/>
      <c r="I262" s="274"/>
      <c r="J262" s="274"/>
      <c r="K262" s="275"/>
      <c r="L262" s="263" t="str">
        <f>IF(入力!L262=0,"",IF(入力!Q262=1,(入力!L262-入力!M262),入力!L262))</f>
        <v/>
      </c>
      <c r="M262" s="265">
        <f>入力!M262</f>
        <v>0</v>
      </c>
      <c r="N262" s="268">
        <f>IF(AND(M262&gt;0,ISNUMBER(L262)=TRUE),IF(ISNUMBER(入力!O262)=FALSE,"",INDEX((三万未満code,三万以上code),入力!O262+1,1,IF((L262+M262)&lt;30000,1,2))),0)</f>
        <v>0</v>
      </c>
      <c r="O262" s="3"/>
      <c r="P262" s="3"/>
      <c r="Q262" s="3"/>
      <c r="R262" s="3"/>
      <c r="S262" s="3"/>
      <c r="T262" s="3"/>
      <c r="U262" s="3"/>
      <c r="V262" s="3"/>
    </row>
    <row r="263" spans="1:22" ht="18.75" customHeight="1">
      <c r="A263" s="87"/>
      <c r="B263" s="76"/>
      <c r="C263" s="132" t="str">
        <f>IF(入力!C263="","",+入力!C263)</f>
        <v/>
      </c>
      <c r="D263" s="270"/>
      <c r="E263" s="272"/>
      <c r="F263" s="199"/>
      <c r="G263" s="276"/>
      <c r="H263" s="276"/>
      <c r="I263" s="276"/>
      <c r="J263" s="276"/>
      <c r="K263" s="277"/>
      <c r="L263" s="278"/>
      <c r="M263" s="267"/>
      <c r="N263" s="268"/>
      <c r="O263" s="3"/>
      <c r="P263" s="3"/>
      <c r="Q263" s="3"/>
      <c r="R263" s="3"/>
      <c r="S263" s="3"/>
      <c r="T263" s="3"/>
      <c r="U263" s="3"/>
      <c r="V263" s="3"/>
    </row>
    <row r="264" spans="1:22" ht="18.75" customHeight="1">
      <c r="A264" s="86">
        <v>12</v>
      </c>
      <c r="B264" s="68"/>
      <c r="C264" s="130" t="str">
        <f>IF(入力!C264="","",+入力!C264)</f>
        <v/>
      </c>
      <c r="D264" s="269" t="str">
        <f>IF(入力!D264="","",+入力!D264)</f>
        <v/>
      </c>
      <c r="E264" s="271" t="str">
        <f>IF(入力!E264="","",+入力!E264)</f>
        <v/>
      </c>
      <c r="F264" s="198"/>
      <c r="G264" s="273" t="str">
        <f>IF(入力!G264="","",+入力!G264)</f>
        <v/>
      </c>
      <c r="H264" s="274"/>
      <c r="I264" s="274"/>
      <c r="J264" s="274"/>
      <c r="K264" s="275"/>
      <c r="L264" s="263" t="str">
        <f>IF(入力!L264=0,"",IF(入力!Q264=1,(入力!L264-入力!M264),入力!L264))</f>
        <v/>
      </c>
      <c r="M264" s="265">
        <f>入力!M264</f>
        <v>0</v>
      </c>
      <c r="N264" s="268">
        <f>IF(AND(M264&gt;0,ISNUMBER(L264)=TRUE),IF(ISNUMBER(入力!O264)=FALSE,"",INDEX((三万未満code,三万以上code),入力!O264+1,1,IF((L264+M264)&lt;30000,1,2))),0)</f>
        <v>0</v>
      </c>
      <c r="O264" s="3"/>
      <c r="P264" s="3"/>
      <c r="Q264" s="3"/>
      <c r="R264" s="3"/>
      <c r="S264" s="3"/>
      <c r="T264" s="3"/>
      <c r="U264" s="3"/>
      <c r="V264" s="3"/>
    </row>
    <row r="265" spans="1:22" ht="18.75" customHeight="1">
      <c r="A265" s="87"/>
      <c r="B265" s="88"/>
      <c r="C265" s="132" t="str">
        <f>IF(入力!C265="","",+入力!C265)</f>
        <v/>
      </c>
      <c r="D265" s="270"/>
      <c r="E265" s="272"/>
      <c r="F265" s="199"/>
      <c r="G265" s="276"/>
      <c r="H265" s="276"/>
      <c r="I265" s="276"/>
      <c r="J265" s="276"/>
      <c r="K265" s="277"/>
      <c r="L265" s="278"/>
      <c r="M265" s="267"/>
      <c r="N265" s="268"/>
      <c r="O265" s="3"/>
      <c r="P265" s="3"/>
      <c r="Q265" s="3"/>
      <c r="R265" s="3"/>
      <c r="S265" s="3"/>
      <c r="T265" s="3"/>
      <c r="U265" s="3"/>
      <c r="V265" s="3"/>
    </row>
    <row r="266" spans="1:22" ht="18.75" customHeight="1">
      <c r="A266" s="86">
        <v>13</v>
      </c>
      <c r="B266" s="68"/>
      <c r="C266" s="130" t="str">
        <f>IF(入力!C266="","",+入力!C266)</f>
        <v/>
      </c>
      <c r="D266" s="269" t="str">
        <f>IF(入力!D266="","",+入力!D266)</f>
        <v/>
      </c>
      <c r="E266" s="271" t="str">
        <f>IF(入力!E266="","",+入力!E266)</f>
        <v/>
      </c>
      <c r="F266" s="198"/>
      <c r="G266" s="273" t="str">
        <f>IF(入力!G266="","",+入力!G266)</f>
        <v/>
      </c>
      <c r="H266" s="274"/>
      <c r="I266" s="274"/>
      <c r="J266" s="274"/>
      <c r="K266" s="275"/>
      <c r="L266" s="263" t="str">
        <f>IF(入力!L266=0,"",IF(入力!Q266=1,(入力!L266-入力!M266),入力!L266))</f>
        <v/>
      </c>
      <c r="M266" s="265">
        <f>入力!M266</f>
        <v>0</v>
      </c>
      <c r="N266" s="268">
        <f>IF(AND(M266&gt;0,ISNUMBER(L266)=TRUE),IF(ISNUMBER(入力!O266)=FALSE,"",INDEX((三万未満code,三万以上code),入力!O266+1,1,IF((L266+M266)&lt;30000,1,2))),0)</f>
        <v>0</v>
      </c>
      <c r="O266" s="3"/>
      <c r="P266" s="3"/>
      <c r="Q266" s="3"/>
      <c r="R266" s="3"/>
      <c r="S266" s="3"/>
      <c r="T266" s="3"/>
      <c r="U266" s="3"/>
      <c r="V266" s="3"/>
    </row>
    <row r="267" spans="1:22" ht="18.75" customHeight="1">
      <c r="A267" s="87"/>
      <c r="B267" s="76"/>
      <c r="C267" s="132" t="str">
        <f>IF(入力!C267="","",+入力!C267)</f>
        <v/>
      </c>
      <c r="D267" s="270"/>
      <c r="E267" s="272"/>
      <c r="F267" s="199"/>
      <c r="G267" s="276"/>
      <c r="H267" s="276"/>
      <c r="I267" s="276"/>
      <c r="J267" s="276"/>
      <c r="K267" s="277"/>
      <c r="L267" s="278"/>
      <c r="M267" s="267"/>
      <c r="N267" s="268"/>
      <c r="O267" s="3"/>
      <c r="P267" s="3"/>
      <c r="Q267" s="3"/>
      <c r="R267" s="3"/>
      <c r="S267" s="3"/>
      <c r="T267" s="3"/>
      <c r="U267" s="3"/>
      <c r="V267" s="3"/>
    </row>
    <row r="268" spans="1:22" ht="18.75" customHeight="1">
      <c r="A268" s="86">
        <v>14</v>
      </c>
      <c r="B268" s="68"/>
      <c r="C268" s="130" t="str">
        <f>IF(入力!C268="","",+入力!C268)</f>
        <v/>
      </c>
      <c r="D268" s="269" t="str">
        <f>IF(入力!D268="","",+入力!D268)</f>
        <v/>
      </c>
      <c r="E268" s="271" t="str">
        <f>IF(入力!E268="","",+入力!E268)</f>
        <v/>
      </c>
      <c r="F268" s="198"/>
      <c r="G268" s="273" t="str">
        <f>IF(入力!G268="","",+入力!G268)</f>
        <v/>
      </c>
      <c r="H268" s="274"/>
      <c r="I268" s="274"/>
      <c r="J268" s="274"/>
      <c r="K268" s="275"/>
      <c r="L268" s="263" t="str">
        <f>IF(入力!L268=0,"",IF(入力!Q268=1,(入力!L268-入力!M268),入力!L268))</f>
        <v/>
      </c>
      <c r="M268" s="265">
        <f>入力!M268</f>
        <v>0</v>
      </c>
      <c r="N268" s="268">
        <f>IF(AND(M268&gt;0,ISNUMBER(L268)=TRUE),IF(ISNUMBER(入力!O268)=FALSE,"",INDEX((三万未満code,三万以上code),入力!O268+1,1,IF((L268+M268)&lt;30000,1,2))),0)</f>
        <v>0</v>
      </c>
      <c r="O268" s="3"/>
      <c r="P268" s="3"/>
      <c r="Q268" s="3"/>
      <c r="R268" s="3"/>
      <c r="S268" s="3"/>
      <c r="T268" s="3"/>
      <c r="U268" s="3"/>
      <c r="V268" s="3"/>
    </row>
    <row r="269" spans="1:22" ht="18.75" customHeight="1">
      <c r="A269" s="87"/>
      <c r="B269" s="88"/>
      <c r="C269" s="132" t="str">
        <f>IF(入力!C269="","",+入力!C269)</f>
        <v/>
      </c>
      <c r="D269" s="270"/>
      <c r="E269" s="272"/>
      <c r="F269" s="199"/>
      <c r="G269" s="276"/>
      <c r="H269" s="276"/>
      <c r="I269" s="276"/>
      <c r="J269" s="276"/>
      <c r="K269" s="277"/>
      <c r="L269" s="278"/>
      <c r="M269" s="267"/>
      <c r="N269" s="268"/>
      <c r="O269" s="3"/>
      <c r="P269" s="3"/>
      <c r="Q269" s="3"/>
      <c r="R269" s="3"/>
      <c r="S269" s="3"/>
      <c r="T269" s="3"/>
      <c r="U269" s="3"/>
      <c r="V269" s="3"/>
    </row>
    <row r="270" spans="1:22" ht="18.75" customHeight="1">
      <c r="A270" s="86">
        <v>15</v>
      </c>
      <c r="B270" s="68"/>
      <c r="C270" s="130" t="str">
        <f>IF(入力!C270="","",+入力!C270)</f>
        <v/>
      </c>
      <c r="D270" s="269" t="str">
        <f>IF(入力!D270="","",+入力!D270)</f>
        <v/>
      </c>
      <c r="E270" s="271" t="str">
        <f>IF(入力!E270="","",+入力!E270)</f>
        <v/>
      </c>
      <c r="F270" s="198"/>
      <c r="G270" s="273" t="str">
        <f>IF(入力!G270="","",+入力!G270)</f>
        <v/>
      </c>
      <c r="H270" s="274"/>
      <c r="I270" s="274"/>
      <c r="J270" s="274"/>
      <c r="K270" s="275"/>
      <c r="L270" s="263" t="str">
        <f>IF(入力!L270=0,"",IF(入力!Q270=1,(入力!L270-入力!M270),入力!L270))</f>
        <v/>
      </c>
      <c r="M270" s="265">
        <f>入力!M270</f>
        <v>0</v>
      </c>
      <c r="N270" s="268">
        <f>IF(AND(M270&gt;0,ISNUMBER(L270)=TRUE),IF(ISNUMBER(入力!O270)=FALSE,"",INDEX((三万未満code,三万以上code),入力!O270+1,1,IF((L270+M270)&lt;30000,1,2))),0)</f>
        <v>0</v>
      </c>
      <c r="O270" s="3"/>
    </row>
    <row r="271" spans="1:22" ht="18.75" customHeight="1">
      <c r="A271" s="75"/>
      <c r="B271" s="76"/>
      <c r="C271" s="132" t="str">
        <f>IF(入力!C271="","",+入力!C271)</f>
        <v/>
      </c>
      <c r="D271" s="270"/>
      <c r="E271" s="272"/>
      <c r="F271" s="199"/>
      <c r="G271" s="276"/>
      <c r="H271" s="276"/>
      <c r="I271" s="276"/>
      <c r="J271" s="276"/>
      <c r="K271" s="277"/>
      <c r="L271" s="278"/>
      <c r="M271" s="267"/>
      <c r="N271" s="268"/>
      <c r="O271" s="3"/>
    </row>
    <row r="272" spans="1:22" ht="14.25">
      <c r="A272" s="175" t="s">
        <v>62</v>
      </c>
      <c r="B272" s="175"/>
      <c r="C272" s="91" t="s">
        <v>77</v>
      </c>
      <c r="D272" s="129" t="s">
        <v>78</v>
      </c>
      <c r="E272" s="89"/>
      <c r="F272" s="36"/>
      <c r="G272" s="111"/>
      <c r="H272" s="198">
        <f>COUNTIF(L242:L271,"&gt;=1")</f>
        <v>0</v>
      </c>
      <c r="I272" s="178" t="s">
        <v>75</v>
      </c>
      <c r="J272" s="180" t="s">
        <v>76</v>
      </c>
      <c r="K272" s="181"/>
      <c r="L272" s="279">
        <f>SUM(L242:L271)</f>
        <v>0</v>
      </c>
      <c r="M272" s="281">
        <f>SUM(M242:M271)</f>
        <v>0</v>
      </c>
      <c r="N272" s="105"/>
      <c r="O272" s="3"/>
    </row>
    <row r="273" spans="1:15" ht="14.25" customHeight="1">
      <c r="A273" s="175"/>
      <c r="B273" s="175"/>
      <c r="C273" s="91" t="s">
        <v>79</v>
      </c>
      <c r="D273" s="129" t="s">
        <v>80</v>
      </c>
      <c r="E273" s="22"/>
      <c r="F273" s="22"/>
      <c r="G273" s="93"/>
      <c r="H273" s="199"/>
      <c r="I273" s="179"/>
      <c r="J273" s="182"/>
      <c r="K273" s="183"/>
      <c r="L273" s="280"/>
      <c r="M273" s="282"/>
      <c r="N273" s="105"/>
      <c r="O273" s="3"/>
    </row>
    <row r="274" spans="1:15" ht="14.25">
      <c r="A274" s="175"/>
      <c r="B274" s="175"/>
      <c r="C274" s="91" t="s">
        <v>165</v>
      </c>
      <c r="D274" s="129" t="s">
        <v>167</v>
      </c>
      <c r="E274" s="112"/>
      <c r="F274" s="22"/>
      <c r="G274" s="93"/>
      <c r="H274" s="198">
        <f>H228+H272</f>
        <v>0</v>
      </c>
      <c r="I274" s="178" t="s">
        <v>75</v>
      </c>
      <c r="J274" s="180" t="s">
        <v>81</v>
      </c>
      <c r="K274" s="181"/>
      <c r="L274" s="263">
        <f>L272+L228</f>
        <v>0</v>
      </c>
      <c r="M274" s="265">
        <f>M272+M228</f>
        <v>0</v>
      </c>
      <c r="N274" s="105"/>
      <c r="O274" s="3"/>
    </row>
    <row r="275" spans="1:15" ht="14.25">
      <c r="A275" s="175"/>
      <c r="B275" s="175"/>
      <c r="C275" s="91" t="s">
        <v>166</v>
      </c>
      <c r="D275" s="129" t="s">
        <v>168</v>
      </c>
      <c r="E275" s="96"/>
      <c r="F275" s="22"/>
      <c r="G275" s="93"/>
      <c r="H275" s="262"/>
      <c r="I275" s="179"/>
      <c r="J275" s="182"/>
      <c r="K275" s="183"/>
      <c r="L275" s="264"/>
      <c r="M275" s="266"/>
      <c r="N275" s="105"/>
      <c r="O275" s="3"/>
    </row>
    <row r="276" spans="1:15" hidden="1">
      <c r="M276" s="143">
        <f>$M$46</f>
        <v>2020.01</v>
      </c>
    </row>
    <row r="277" spans="1:15" ht="21">
      <c r="A277" s="3"/>
      <c r="B277" s="3"/>
      <c r="C277" s="145">
        <f>C$1</f>
        <v>2020.01</v>
      </c>
      <c r="D277" s="3"/>
      <c r="E277" s="230" t="s">
        <v>142</v>
      </c>
      <c r="F277" s="297"/>
      <c r="G277" s="297"/>
      <c r="H277" s="297"/>
      <c r="I277" s="297"/>
      <c r="J277" s="98"/>
      <c r="K277" s="50"/>
      <c r="L277" s="139"/>
      <c r="M277" s="104" t="str">
        <f>入力!M277</f>
        <v>ページ　7</v>
      </c>
    </row>
    <row r="278" spans="1:15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5" ht="21">
      <c r="A279" s="2"/>
      <c r="B279" s="2"/>
      <c r="C279" s="2"/>
      <c r="D279" s="2"/>
      <c r="E279" s="54"/>
      <c r="F279" s="54"/>
      <c r="G279" s="54"/>
      <c r="H279" s="54"/>
      <c r="I279" s="55"/>
      <c r="J279" s="98"/>
      <c r="K279" s="50" t="s">
        <v>55</v>
      </c>
      <c r="L279" s="298">
        <f>IF(入力!$L$3="","平成　　年　　月　　日",入力!$L$3)</f>
        <v>43831</v>
      </c>
      <c r="M279" s="299"/>
    </row>
    <row r="280" spans="1:15" ht="15">
      <c r="A280" s="2"/>
      <c r="B280" s="2"/>
      <c r="C280" s="2" t="str">
        <f>+入力!$C280</f>
        <v>福島銀行</v>
      </c>
      <c r="D280" s="2"/>
      <c r="E280" s="2"/>
      <c r="F280" s="2"/>
      <c r="G280" s="2"/>
      <c r="H280" s="2"/>
      <c r="I280" s="55"/>
      <c r="J280" s="238" t="s">
        <v>174</v>
      </c>
      <c r="K280" s="238"/>
      <c r="L280" s="290" t="str">
        <f>IF(入力!$L$4="","",入力!$L$4)</f>
        <v/>
      </c>
      <c r="M280" s="290"/>
    </row>
    <row r="281" spans="1:15" ht="15">
      <c r="A281" s="2"/>
      <c r="B281" s="288" t="str">
        <f>IF(入力!$B$5=0,"",入力!$B$5)</f>
        <v/>
      </c>
      <c r="C281" s="288"/>
      <c r="D281" s="288"/>
      <c r="E281" s="22" t="s">
        <v>177</v>
      </c>
      <c r="F281" s="22"/>
      <c r="G281" s="62"/>
      <c r="H281" s="55"/>
      <c r="I281" s="55"/>
      <c r="J281" s="289" t="s">
        <v>176</v>
      </c>
      <c r="K281" s="289"/>
      <c r="L281" s="291" t="str">
        <f>IF(入力!$L$5="","",入力!$L$5)</f>
        <v/>
      </c>
      <c r="M281" s="291"/>
    </row>
    <row r="282" spans="1:15" ht="15">
      <c r="A282" s="2"/>
      <c r="B282" s="2"/>
      <c r="C282" s="138"/>
      <c r="D282" s="22"/>
      <c r="E282" s="22"/>
      <c r="F282" s="283" t="s">
        <v>104</v>
      </c>
      <c r="G282" s="284"/>
      <c r="H282" s="285"/>
      <c r="I282" s="55"/>
      <c r="J282" s="223" t="s">
        <v>58</v>
      </c>
      <c r="K282" s="223"/>
      <c r="L282" s="286" t="str">
        <f>IF(入力!$L$6="","",入力!$L$6)</f>
        <v/>
      </c>
      <c r="M282" s="287"/>
    </row>
    <row r="283" spans="1:15" ht="14.25">
      <c r="A283" s="22"/>
      <c r="B283" s="22"/>
      <c r="C283" s="101" t="s">
        <v>59</v>
      </c>
      <c r="D283" s="1"/>
      <c r="E283" s="22"/>
      <c r="F283" s="283" t="str">
        <f>$F$7</f>
        <v>1フリコミ</v>
      </c>
      <c r="G283" s="284"/>
      <c r="H283" s="285"/>
      <c r="I283" s="2"/>
      <c r="J283" s="223" t="s">
        <v>60</v>
      </c>
      <c r="K283" s="223"/>
      <c r="L283" s="286" t="str">
        <f>IF(入力!$L$7="","",入力!$L$7)</f>
        <v/>
      </c>
      <c r="M283" s="287"/>
    </row>
    <row r="284" spans="1:15" ht="14.25">
      <c r="A284" s="2"/>
      <c r="B284" s="292">
        <f>入力!$B$8</f>
        <v>43831</v>
      </c>
      <c r="C284" s="293"/>
      <c r="D284" s="294"/>
      <c r="E284" s="22"/>
      <c r="F284" s="3"/>
      <c r="G284" s="3"/>
      <c r="H284" s="3"/>
      <c r="I284" s="2"/>
      <c r="J284" s="223" t="s">
        <v>83</v>
      </c>
      <c r="K284" s="223"/>
      <c r="L284" s="295" t="str">
        <f>IF(入力!$L$8="","",入力!$L$8)</f>
        <v/>
      </c>
      <c r="M284" s="296"/>
    </row>
    <row r="285" spans="1:15" ht="14.25">
      <c r="A285" s="61"/>
      <c r="B285" s="61"/>
      <c r="C285" s="134"/>
      <c r="D285" s="134"/>
      <c r="E285" s="61"/>
      <c r="F285" s="61"/>
      <c r="G285" s="134"/>
      <c r="H285" s="134"/>
      <c r="I285" s="61"/>
      <c r="J285" s="134"/>
      <c r="K285" s="134"/>
      <c r="L285" s="134"/>
      <c r="M285" s="134"/>
    </row>
    <row r="286" spans="1:15" ht="14.25">
      <c r="A286" s="67"/>
      <c r="B286" s="68"/>
      <c r="C286" s="69" t="s">
        <v>173</v>
      </c>
      <c r="D286" s="209" t="s">
        <v>62</v>
      </c>
      <c r="E286" s="211" t="s">
        <v>63</v>
      </c>
      <c r="F286" s="70"/>
      <c r="G286" s="213" t="s">
        <v>84</v>
      </c>
      <c r="H286" s="214"/>
      <c r="I286" s="214"/>
      <c r="J286" s="214"/>
      <c r="K286" s="215"/>
      <c r="L286" s="136" t="s">
        <v>65</v>
      </c>
      <c r="M286" s="72" t="s">
        <v>66</v>
      </c>
    </row>
    <row r="287" spans="1:15" ht="14.25">
      <c r="A287" s="75"/>
      <c r="B287" s="76"/>
      <c r="C287" s="77" t="s">
        <v>86</v>
      </c>
      <c r="D287" s="210" t="s">
        <v>70</v>
      </c>
      <c r="E287" s="212"/>
      <c r="F287" s="76"/>
      <c r="G287" s="217" t="s">
        <v>87</v>
      </c>
      <c r="H287" s="218"/>
      <c r="I287" s="218"/>
      <c r="J287" s="218"/>
      <c r="K287" s="219"/>
      <c r="L287" s="78" t="s">
        <v>72</v>
      </c>
      <c r="M287" s="79" t="s">
        <v>169</v>
      </c>
    </row>
    <row r="288" spans="1:15" ht="18.75" customHeight="1">
      <c r="A288" s="82">
        <v>1</v>
      </c>
      <c r="B288" s="68"/>
      <c r="C288" s="130" t="str">
        <f>IF(入力!C288="","",+入力!C288)</f>
        <v/>
      </c>
      <c r="D288" s="269" t="str">
        <f>IF(入力!D288="","",+入力!D288)</f>
        <v/>
      </c>
      <c r="E288" s="271" t="str">
        <f>IF(入力!E288="","",+入力!E288)</f>
        <v/>
      </c>
      <c r="F288" s="198"/>
      <c r="G288" s="273" t="str">
        <f>IF(入力!G288="","",+入力!G288)</f>
        <v/>
      </c>
      <c r="H288" s="274"/>
      <c r="I288" s="274"/>
      <c r="J288" s="274"/>
      <c r="K288" s="275"/>
      <c r="L288" s="263" t="str">
        <f>IF(入力!L288=0,"",IF(入力!Q288=1,(入力!L288-入力!M288),入力!L288))</f>
        <v/>
      </c>
      <c r="M288" s="265">
        <f>入力!M288</f>
        <v>0</v>
      </c>
      <c r="N288" s="268">
        <f>IF(AND(M288&gt;0,ISNUMBER(L288)=TRUE),IF(ISNUMBER(入力!O288)=FALSE,"",INDEX((三万未満code,三万以上code),入力!O288+1,1,IF((L288+M288)&lt;30000,1,2))),0)</f>
        <v>0</v>
      </c>
    </row>
    <row r="289" spans="1:14" ht="18.75" customHeight="1">
      <c r="A289" s="84"/>
      <c r="B289" s="76"/>
      <c r="C289" s="131" t="str">
        <f>IF(入力!C289="","",+入力!C289)</f>
        <v/>
      </c>
      <c r="D289" s="270"/>
      <c r="E289" s="272"/>
      <c r="F289" s="199"/>
      <c r="G289" s="276"/>
      <c r="H289" s="276"/>
      <c r="I289" s="276"/>
      <c r="J289" s="276"/>
      <c r="K289" s="277"/>
      <c r="L289" s="278"/>
      <c r="M289" s="267"/>
      <c r="N289" s="268"/>
    </row>
    <row r="290" spans="1:14" ht="18.75" customHeight="1">
      <c r="A290" s="86">
        <v>2</v>
      </c>
      <c r="B290" s="68"/>
      <c r="C290" s="130" t="str">
        <f>IF(入力!C290="","",+入力!C290)</f>
        <v/>
      </c>
      <c r="D290" s="269" t="str">
        <f>IF(入力!D290="","",+入力!D290)</f>
        <v/>
      </c>
      <c r="E290" s="271" t="str">
        <f>IF(入力!E290="","",+入力!E290)</f>
        <v/>
      </c>
      <c r="F290" s="198"/>
      <c r="G290" s="273" t="str">
        <f>IF(入力!G290="","",+入力!G290)</f>
        <v/>
      </c>
      <c r="H290" s="274"/>
      <c r="I290" s="274"/>
      <c r="J290" s="274"/>
      <c r="K290" s="275"/>
      <c r="L290" s="263" t="str">
        <f>IF(入力!L290=0,"",IF(入力!Q290=1,(入力!L290-入力!M290),入力!L290))</f>
        <v/>
      </c>
      <c r="M290" s="265">
        <f>入力!M290</f>
        <v>0</v>
      </c>
      <c r="N290" s="268">
        <f>IF(AND(M290&gt;0,ISNUMBER(L290)=TRUE),IF(ISNUMBER(入力!O290)=FALSE,"",INDEX((三万未満code,三万以上code),入力!O290+1,1,IF((L290+M290)&lt;30000,1,2))),0)</f>
        <v>0</v>
      </c>
    </row>
    <row r="291" spans="1:14" ht="18.75" customHeight="1">
      <c r="A291" s="87"/>
      <c r="B291" s="88"/>
      <c r="C291" s="132" t="str">
        <f>IF(入力!C291="","",+入力!C291)</f>
        <v/>
      </c>
      <c r="D291" s="270"/>
      <c r="E291" s="272"/>
      <c r="F291" s="199"/>
      <c r="G291" s="276"/>
      <c r="H291" s="276"/>
      <c r="I291" s="276"/>
      <c r="J291" s="276"/>
      <c r="K291" s="277"/>
      <c r="L291" s="278"/>
      <c r="M291" s="267"/>
      <c r="N291" s="268"/>
    </row>
    <row r="292" spans="1:14" ht="18.75" customHeight="1">
      <c r="A292" s="86">
        <v>3</v>
      </c>
      <c r="B292" s="68"/>
      <c r="C292" s="130" t="str">
        <f>IF(入力!C292="","",+入力!C292)</f>
        <v/>
      </c>
      <c r="D292" s="269" t="str">
        <f>IF(入力!D292="","",+入力!D292)</f>
        <v/>
      </c>
      <c r="E292" s="271" t="str">
        <f>IF(入力!E292="","",+入力!E292)</f>
        <v/>
      </c>
      <c r="F292" s="198"/>
      <c r="G292" s="273" t="str">
        <f>IF(入力!G292="","",+入力!G292)</f>
        <v/>
      </c>
      <c r="H292" s="274"/>
      <c r="I292" s="274"/>
      <c r="J292" s="274"/>
      <c r="K292" s="275"/>
      <c r="L292" s="263" t="str">
        <f>IF(入力!L292=0,"",IF(入力!Q292=1,(入力!L292-入力!M292),入力!L292))</f>
        <v/>
      </c>
      <c r="M292" s="265">
        <f>入力!M292</f>
        <v>0</v>
      </c>
      <c r="N292" s="268">
        <f>IF(AND(M292&gt;0,ISNUMBER(L292)=TRUE),IF(ISNUMBER(入力!O292)=FALSE,"",INDEX((三万未満code,三万以上code),入力!O292+1,1,IF((L292+M292)&lt;30000,1,2))),0)</f>
        <v>0</v>
      </c>
    </row>
    <row r="293" spans="1:14" ht="18.75" customHeight="1">
      <c r="A293" s="87"/>
      <c r="B293" s="76"/>
      <c r="C293" s="132" t="str">
        <f>IF(入力!C293="","",+入力!C293)</f>
        <v/>
      </c>
      <c r="D293" s="270"/>
      <c r="E293" s="272"/>
      <c r="F293" s="199"/>
      <c r="G293" s="276"/>
      <c r="H293" s="276"/>
      <c r="I293" s="276"/>
      <c r="J293" s="276"/>
      <c r="K293" s="277"/>
      <c r="L293" s="278"/>
      <c r="M293" s="267"/>
      <c r="N293" s="268"/>
    </row>
    <row r="294" spans="1:14" ht="18.75" customHeight="1">
      <c r="A294" s="86">
        <v>4</v>
      </c>
      <c r="B294" s="68"/>
      <c r="C294" s="130" t="str">
        <f>IF(入力!C294="","",+入力!C294)</f>
        <v/>
      </c>
      <c r="D294" s="269" t="str">
        <f>IF(入力!D294="","",+入力!D294)</f>
        <v/>
      </c>
      <c r="E294" s="271" t="str">
        <f>IF(入力!E294="","",+入力!E294)</f>
        <v/>
      </c>
      <c r="F294" s="198"/>
      <c r="G294" s="273" t="str">
        <f>IF(入力!G294="","",+入力!G294)</f>
        <v/>
      </c>
      <c r="H294" s="274"/>
      <c r="I294" s="274"/>
      <c r="J294" s="274"/>
      <c r="K294" s="275"/>
      <c r="L294" s="263" t="str">
        <f>IF(入力!L294=0,"",IF(入力!Q294=1,(入力!L294-入力!M294),入力!L294))</f>
        <v/>
      </c>
      <c r="M294" s="265">
        <f>入力!M294</f>
        <v>0</v>
      </c>
      <c r="N294" s="268">
        <f>IF(AND(M294&gt;0,ISNUMBER(L294)=TRUE),IF(ISNUMBER(入力!O294)=FALSE,"",INDEX((三万未満code,三万以上code),入力!O294+1,1,IF((L294+M294)&lt;30000,1,2))),0)</f>
        <v>0</v>
      </c>
    </row>
    <row r="295" spans="1:14" ht="18.75" customHeight="1">
      <c r="A295" s="87"/>
      <c r="B295" s="88"/>
      <c r="C295" s="132" t="str">
        <f>IF(入力!C295="","",+入力!C295)</f>
        <v/>
      </c>
      <c r="D295" s="270"/>
      <c r="E295" s="272"/>
      <c r="F295" s="199"/>
      <c r="G295" s="276"/>
      <c r="H295" s="276"/>
      <c r="I295" s="276"/>
      <c r="J295" s="276"/>
      <c r="K295" s="277"/>
      <c r="L295" s="278"/>
      <c r="M295" s="267"/>
      <c r="N295" s="268"/>
    </row>
    <row r="296" spans="1:14" ht="18.75" customHeight="1">
      <c r="A296" s="86">
        <v>5</v>
      </c>
      <c r="B296" s="68"/>
      <c r="C296" s="130" t="str">
        <f>IF(入力!C296="","",+入力!C296)</f>
        <v/>
      </c>
      <c r="D296" s="269" t="str">
        <f>IF(入力!D296="","",+入力!D296)</f>
        <v/>
      </c>
      <c r="E296" s="271" t="str">
        <f>IF(入力!E296="","",+入力!E296)</f>
        <v/>
      </c>
      <c r="F296" s="198"/>
      <c r="G296" s="273" t="str">
        <f>IF(入力!G296="","",+入力!G296)</f>
        <v/>
      </c>
      <c r="H296" s="274"/>
      <c r="I296" s="274"/>
      <c r="J296" s="274"/>
      <c r="K296" s="275"/>
      <c r="L296" s="263" t="str">
        <f>IF(入力!L296=0,"",IF(入力!Q296=1,(入力!L296-入力!M296),入力!L296))</f>
        <v/>
      </c>
      <c r="M296" s="265">
        <f>入力!M296</f>
        <v>0</v>
      </c>
      <c r="N296" s="268">
        <f>IF(AND(M296&gt;0,ISNUMBER(L296)=TRUE),IF(ISNUMBER(入力!O296)=FALSE,"",INDEX((三万未満code,三万以上code),入力!O296+1,1,IF((L296+M296)&lt;30000,1,2))),0)</f>
        <v>0</v>
      </c>
    </row>
    <row r="297" spans="1:14" ht="18.75" customHeight="1">
      <c r="A297" s="87"/>
      <c r="B297" s="76"/>
      <c r="C297" s="132" t="str">
        <f>IF(入力!C297="","",+入力!C297)</f>
        <v/>
      </c>
      <c r="D297" s="270"/>
      <c r="E297" s="272"/>
      <c r="F297" s="199"/>
      <c r="G297" s="276"/>
      <c r="H297" s="276"/>
      <c r="I297" s="276"/>
      <c r="J297" s="276"/>
      <c r="K297" s="277"/>
      <c r="L297" s="278"/>
      <c r="M297" s="267"/>
      <c r="N297" s="268"/>
    </row>
    <row r="298" spans="1:14" ht="18.75" customHeight="1">
      <c r="A298" s="86">
        <v>6</v>
      </c>
      <c r="B298" s="68"/>
      <c r="C298" s="130" t="str">
        <f>IF(入力!C298="","",+入力!C298)</f>
        <v/>
      </c>
      <c r="D298" s="269" t="str">
        <f>IF(入力!D298="","",+入力!D298)</f>
        <v/>
      </c>
      <c r="E298" s="271" t="str">
        <f>IF(入力!E298="","",+入力!E298)</f>
        <v/>
      </c>
      <c r="F298" s="198"/>
      <c r="G298" s="273" t="str">
        <f>IF(入力!G298="","",+入力!G298)</f>
        <v/>
      </c>
      <c r="H298" s="274"/>
      <c r="I298" s="274"/>
      <c r="J298" s="274"/>
      <c r="K298" s="275"/>
      <c r="L298" s="263" t="str">
        <f>IF(入力!L298=0,"",IF(入力!Q298=1,(入力!L298-入力!M298),入力!L298))</f>
        <v/>
      </c>
      <c r="M298" s="265">
        <f>入力!M298</f>
        <v>0</v>
      </c>
      <c r="N298" s="268">
        <f>IF(AND(M298&gt;0,ISNUMBER(L298)=TRUE),IF(ISNUMBER(入力!O298)=FALSE,"",INDEX((三万未満code,三万以上code),入力!O298+1,1,IF((L298+M298)&lt;30000,1,2))),0)</f>
        <v>0</v>
      </c>
    </row>
    <row r="299" spans="1:14" ht="18.75" customHeight="1">
      <c r="A299" s="87"/>
      <c r="B299" s="88"/>
      <c r="C299" s="132" t="str">
        <f>IF(入力!C299="","",+入力!C299)</f>
        <v/>
      </c>
      <c r="D299" s="270"/>
      <c r="E299" s="272"/>
      <c r="F299" s="199"/>
      <c r="G299" s="276"/>
      <c r="H299" s="276"/>
      <c r="I299" s="276"/>
      <c r="J299" s="276"/>
      <c r="K299" s="277"/>
      <c r="L299" s="278"/>
      <c r="M299" s="267"/>
      <c r="N299" s="268"/>
    </row>
    <row r="300" spans="1:14" ht="18.75" customHeight="1">
      <c r="A300" s="86">
        <v>7</v>
      </c>
      <c r="B300" s="68"/>
      <c r="C300" s="130" t="str">
        <f>IF(入力!C300="","",+入力!C300)</f>
        <v/>
      </c>
      <c r="D300" s="269" t="str">
        <f>IF(入力!D300="","",+入力!D300)</f>
        <v/>
      </c>
      <c r="E300" s="271" t="str">
        <f>IF(入力!E300="","",+入力!E300)</f>
        <v/>
      </c>
      <c r="F300" s="198"/>
      <c r="G300" s="273" t="str">
        <f>IF(入力!G300="","",+入力!G300)</f>
        <v/>
      </c>
      <c r="H300" s="274"/>
      <c r="I300" s="274"/>
      <c r="J300" s="274"/>
      <c r="K300" s="275"/>
      <c r="L300" s="263" t="str">
        <f>IF(入力!L300=0,"",IF(入力!Q300=1,(入力!L300-入力!M300),入力!L300))</f>
        <v/>
      </c>
      <c r="M300" s="265">
        <f>入力!M300</f>
        <v>0</v>
      </c>
      <c r="N300" s="268">
        <f>IF(AND(M300&gt;0,ISNUMBER(L300)=TRUE),IF(ISNUMBER(入力!O300)=FALSE,"",INDEX((三万未満code,三万以上code),入力!O300+1,1,IF((L300+M300)&lt;30000,1,2))),0)</f>
        <v>0</v>
      </c>
    </row>
    <row r="301" spans="1:14" ht="18.75" customHeight="1">
      <c r="A301" s="87"/>
      <c r="B301" s="76"/>
      <c r="C301" s="132" t="str">
        <f>IF(入力!C301="","",+入力!C301)</f>
        <v/>
      </c>
      <c r="D301" s="270"/>
      <c r="E301" s="272"/>
      <c r="F301" s="199"/>
      <c r="G301" s="276"/>
      <c r="H301" s="276"/>
      <c r="I301" s="276"/>
      <c r="J301" s="276"/>
      <c r="K301" s="277"/>
      <c r="L301" s="278"/>
      <c r="M301" s="267"/>
      <c r="N301" s="268"/>
    </row>
    <row r="302" spans="1:14" ht="18.75" customHeight="1">
      <c r="A302" s="86">
        <v>8</v>
      </c>
      <c r="B302" s="68"/>
      <c r="C302" s="130" t="str">
        <f>IF(入力!C302="","",+入力!C302)</f>
        <v/>
      </c>
      <c r="D302" s="269" t="str">
        <f>IF(入力!D302="","",+入力!D302)</f>
        <v/>
      </c>
      <c r="E302" s="271" t="str">
        <f>IF(入力!E302="","",+入力!E302)</f>
        <v/>
      </c>
      <c r="F302" s="198"/>
      <c r="G302" s="273" t="str">
        <f>IF(入力!G302="","",+入力!G302)</f>
        <v/>
      </c>
      <c r="H302" s="274"/>
      <c r="I302" s="274"/>
      <c r="J302" s="274"/>
      <c r="K302" s="275"/>
      <c r="L302" s="263" t="str">
        <f>IF(入力!L302=0,"",IF(入力!Q302=1,(入力!L302-入力!M302),入力!L302))</f>
        <v/>
      </c>
      <c r="M302" s="265">
        <f>入力!M302</f>
        <v>0</v>
      </c>
      <c r="N302" s="268">
        <f>IF(AND(M302&gt;0,ISNUMBER(L302)=TRUE),IF(ISNUMBER(入力!O302)=FALSE,"",INDEX((三万未満code,三万以上code),入力!O302+1,1,IF((L302+M302)&lt;30000,1,2))),0)</f>
        <v>0</v>
      </c>
    </row>
    <row r="303" spans="1:14" ht="18.75" customHeight="1">
      <c r="A303" s="87"/>
      <c r="B303" s="88"/>
      <c r="C303" s="132" t="str">
        <f>IF(入力!C303="","",+入力!C303)</f>
        <v/>
      </c>
      <c r="D303" s="270"/>
      <c r="E303" s="272"/>
      <c r="F303" s="199"/>
      <c r="G303" s="276"/>
      <c r="H303" s="276"/>
      <c r="I303" s="276"/>
      <c r="J303" s="276"/>
      <c r="K303" s="277"/>
      <c r="L303" s="278"/>
      <c r="M303" s="267"/>
      <c r="N303" s="268"/>
    </row>
    <row r="304" spans="1:14" ht="18.75" customHeight="1">
      <c r="A304" s="86">
        <v>9</v>
      </c>
      <c r="B304" s="68"/>
      <c r="C304" s="130" t="str">
        <f>IF(入力!C304="","",+入力!C304)</f>
        <v/>
      </c>
      <c r="D304" s="269" t="str">
        <f>IF(入力!D304="","",+入力!D304)</f>
        <v/>
      </c>
      <c r="E304" s="271" t="str">
        <f>IF(入力!E304="","",+入力!E304)</f>
        <v/>
      </c>
      <c r="F304" s="198"/>
      <c r="G304" s="273" t="str">
        <f>IF(入力!G304="","",+入力!G304)</f>
        <v/>
      </c>
      <c r="H304" s="274"/>
      <c r="I304" s="274"/>
      <c r="J304" s="274"/>
      <c r="K304" s="275"/>
      <c r="L304" s="263" t="str">
        <f>IF(入力!L304=0,"",IF(入力!Q304=1,(入力!L304-入力!M304),入力!L304))</f>
        <v/>
      </c>
      <c r="M304" s="265">
        <f>入力!M304</f>
        <v>0</v>
      </c>
      <c r="N304" s="268">
        <f>IF(AND(M304&gt;0,ISNUMBER(L304)=TRUE),IF(ISNUMBER(入力!O304)=FALSE,"",INDEX((三万未満code,三万以上code),入力!O304+1,1,IF((L304+M304)&lt;30000,1,2))),0)</f>
        <v>0</v>
      </c>
    </row>
    <row r="305" spans="1:14" ht="18.75" customHeight="1">
      <c r="A305" s="87"/>
      <c r="B305" s="76"/>
      <c r="C305" s="132" t="str">
        <f>IF(入力!C305="","",+入力!C305)</f>
        <v/>
      </c>
      <c r="D305" s="270"/>
      <c r="E305" s="272"/>
      <c r="F305" s="199"/>
      <c r="G305" s="276"/>
      <c r="H305" s="276"/>
      <c r="I305" s="276"/>
      <c r="J305" s="276"/>
      <c r="K305" s="277"/>
      <c r="L305" s="278"/>
      <c r="M305" s="267"/>
      <c r="N305" s="268"/>
    </row>
    <row r="306" spans="1:14" ht="18.75" customHeight="1">
      <c r="A306" s="86">
        <v>10</v>
      </c>
      <c r="B306" s="68"/>
      <c r="C306" s="130" t="str">
        <f>IF(入力!C306="","",+入力!C306)</f>
        <v/>
      </c>
      <c r="D306" s="269" t="str">
        <f>IF(入力!D306="","",+入力!D306)</f>
        <v/>
      </c>
      <c r="E306" s="271" t="str">
        <f>IF(入力!E306="","",+入力!E306)</f>
        <v/>
      </c>
      <c r="F306" s="198"/>
      <c r="G306" s="273" t="str">
        <f>IF(入力!G306="","",+入力!G306)</f>
        <v/>
      </c>
      <c r="H306" s="274"/>
      <c r="I306" s="274"/>
      <c r="J306" s="274"/>
      <c r="K306" s="275"/>
      <c r="L306" s="263" t="str">
        <f>IF(入力!L306=0,"",IF(入力!Q306=1,(入力!L306-入力!M306),入力!L306))</f>
        <v/>
      </c>
      <c r="M306" s="265">
        <f>入力!M306</f>
        <v>0</v>
      </c>
      <c r="N306" s="268">
        <f>IF(AND(M306&gt;0,ISNUMBER(L306)=TRUE),IF(ISNUMBER(入力!O306)=FALSE,"",INDEX((三万未満code,三万以上code),入力!O306+1,1,IF((L306+M306)&lt;30000,1,2))),0)</f>
        <v>0</v>
      </c>
    </row>
    <row r="307" spans="1:14" ht="18.75" customHeight="1">
      <c r="A307" s="87"/>
      <c r="B307" s="88"/>
      <c r="C307" s="132" t="str">
        <f>IF(入力!C307="","",+入力!C307)</f>
        <v/>
      </c>
      <c r="D307" s="270"/>
      <c r="E307" s="272"/>
      <c r="F307" s="199"/>
      <c r="G307" s="276"/>
      <c r="H307" s="276"/>
      <c r="I307" s="276"/>
      <c r="J307" s="276"/>
      <c r="K307" s="277"/>
      <c r="L307" s="278"/>
      <c r="M307" s="267"/>
      <c r="N307" s="268"/>
    </row>
    <row r="308" spans="1:14" ht="18.75" customHeight="1">
      <c r="A308" s="86">
        <v>11</v>
      </c>
      <c r="B308" s="68"/>
      <c r="C308" s="130" t="str">
        <f>IF(入力!C308="","",+入力!C308)</f>
        <v/>
      </c>
      <c r="D308" s="269" t="str">
        <f>IF(入力!D308="","",+入力!D308)</f>
        <v/>
      </c>
      <c r="E308" s="271" t="str">
        <f>IF(入力!E308="","",+入力!E308)</f>
        <v/>
      </c>
      <c r="F308" s="198"/>
      <c r="G308" s="273" t="str">
        <f>IF(入力!G308="","",+入力!G308)</f>
        <v/>
      </c>
      <c r="H308" s="274"/>
      <c r="I308" s="274"/>
      <c r="J308" s="274"/>
      <c r="K308" s="275"/>
      <c r="L308" s="263" t="str">
        <f>IF(入力!L308=0,"",IF(入力!Q308=1,(入力!L308-入力!M308),入力!L308))</f>
        <v/>
      </c>
      <c r="M308" s="265">
        <f>入力!M308</f>
        <v>0</v>
      </c>
      <c r="N308" s="268">
        <f>IF(AND(M308&gt;0,ISNUMBER(L308)=TRUE),IF(ISNUMBER(入力!O308)=FALSE,"",INDEX((三万未満code,三万以上code),入力!O308+1,1,IF((L308+M308)&lt;30000,1,2))),0)</f>
        <v>0</v>
      </c>
    </row>
    <row r="309" spans="1:14" ht="18.75" customHeight="1">
      <c r="A309" s="87"/>
      <c r="B309" s="76"/>
      <c r="C309" s="132" t="str">
        <f>IF(入力!C309="","",+入力!C309)</f>
        <v/>
      </c>
      <c r="D309" s="270"/>
      <c r="E309" s="272"/>
      <c r="F309" s="199"/>
      <c r="G309" s="276"/>
      <c r="H309" s="276"/>
      <c r="I309" s="276"/>
      <c r="J309" s="276"/>
      <c r="K309" s="277"/>
      <c r="L309" s="278"/>
      <c r="M309" s="267"/>
      <c r="N309" s="268"/>
    </row>
    <row r="310" spans="1:14" ht="18.75" customHeight="1">
      <c r="A310" s="86">
        <v>12</v>
      </c>
      <c r="B310" s="68"/>
      <c r="C310" s="130" t="str">
        <f>IF(入力!C310="","",+入力!C310)</f>
        <v/>
      </c>
      <c r="D310" s="269" t="str">
        <f>IF(入力!D310="","",+入力!D310)</f>
        <v/>
      </c>
      <c r="E310" s="271" t="str">
        <f>IF(入力!E310="","",+入力!E310)</f>
        <v/>
      </c>
      <c r="F310" s="198"/>
      <c r="G310" s="273" t="str">
        <f>IF(入力!G310="","",+入力!G310)</f>
        <v/>
      </c>
      <c r="H310" s="274"/>
      <c r="I310" s="274"/>
      <c r="J310" s="274"/>
      <c r="K310" s="275"/>
      <c r="L310" s="263" t="str">
        <f>IF(入力!L310=0,"",IF(入力!Q310=1,(入力!L310-入力!M310),入力!L310))</f>
        <v/>
      </c>
      <c r="M310" s="265">
        <f>入力!M310</f>
        <v>0</v>
      </c>
      <c r="N310" s="268">
        <f>IF(AND(M310&gt;0,ISNUMBER(L310)=TRUE),IF(ISNUMBER(入力!O310)=FALSE,"",INDEX((三万未満code,三万以上code),入力!O310+1,1,IF((L310+M310)&lt;30000,1,2))),0)</f>
        <v>0</v>
      </c>
    </row>
    <row r="311" spans="1:14" ht="18.75" customHeight="1">
      <c r="A311" s="87"/>
      <c r="B311" s="88"/>
      <c r="C311" s="132" t="str">
        <f>IF(入力!C311="","",+入力!C311)</f>
        <v/>
      </c>
      <c r="D311" s="270"/>
      <c r="E311" s="272"/>
      <c r="F311" s="199"/>
      <c r="G311" s="276"/>
      <c r="H311" s="276"/>
      <c r="I311" s="276"/>
      <c r="J311" s="276"/>
      <c r="K311" s="277"/>
      <c r="L311" s="278"/>
      <c r="M311" s="267"/>
      <c r="N311" s="268"/>
    </row>
    <row r="312" spans="1:14" ht="18.75" customHeight="1">
      <c r="A312" s="86">
        <v>13</v>
      </c>
      <c r="B312" s="68"/>
      <c r="C312" s="130" t="str">
        <f>IF(入力!C312="","",+入力!C312)</f>
        <v/>
      </c>
      <c r="D312" s="269" t="str">
        <f>IF(入力!D312="","",+入力!D312)</f>
        <v/>
      </c>
      <c r="E312" s="271" t="str">
        <f>IF(入力!E312="","",+入力!E312)</f>
        <v/>
      </c>
      <c r="F312" s="198"/>
      <c r="G312" s="273" t="str">
        <f>IF(入力!G312="","",+入力!G312)</f>
        <v/>
      </c>
      <c r="H312" s="274"/>
      <c r="I312" s="274"/>
      <c r="J312" s="274"/>
      <c r="K312" s="275"/>
      <c r="L312" s="263" t="str">
        <f>IF(入力!L312=0,"",IF(入力!Q312=1,(入力!L312-入力!M312),入力!L312))</f>
        <v/>
      </c>
      <c r="M312" s="265">
        <f>入力!M312</f>
        <v>0</v>
      </c>
      <c r="N312" s="268">
        <f>IF(AND(M312&gt;0,ISNUMBER(L312)=TRUE),IF(ISNUMBER(入力!O312)=FALSE,"",INDEX((三万未満code,三万以上code),入力!O312+1,1,IF((L312+M312)&lt;30000,1,2))),0)</f>
        <v>0</v>
      </c>
    </row>
    <row r="313" spans="1:14" ht="18.75" customHeight="1">
      <c r="A313" s="87"/>
      <c r="B313" s="76"/>
      <c r="C313" s="132" t="str">
        <f>IF(入力!C313="","",+入力!C313)</f>
        <v/>
      </c>
      <c r="D313" s="270"/>
      <c r="E313" s="272"/>
      <c r="F313" s="199"/>
      <c r="G313" s="276"/>
      <c r="H313" s="276"/>
      <c r="I313" s="276"/>
      <c r="J313" s="276"/>
      <c r="K313" s="277"/>
      <c r="L313" s="278"/>
      <c r="M313" s="267"/>
      <c r="N313" s="268"/>
    </row>
    <row r="314" spans="1:14" ht="18.75" customHeight="1">
      <c r="A314" s="86">
        <v>14</v>
      </c>
      <c r="B314" s="68"/>
      <c r="C314" s="130" t="str">
        <f>IF(入力!C314="","",+入力!C314)</f>
        <v/>
      </c>
      <c r="D314" s="269" t="str">
        <f>IF(入力!D314="","",+入力!D314)</f>
        <v/>
      </c>
      <c r="E314" s="271" t="str">
        <f>IF(入力!E314="","",+入力!E314)</f>
        <v/>
      </c>
      <c r="F314" s="198"/>
      <c r="G314" s="273" t="str">
        <f>IF(入力!G314="","",+入力!G314)</f>
        <v/>
      </c>
      <c r="H314" s="274"/>
      <c r="I314" s="274"/>
      <c r="J314" s="274"/>
      <c r="K314" s="275"/>
      <c r="L314" s="263" t="str">
        <f>IF(入力!L314=0,"",IF(入力!Q314=1,(入力!L314-入力!M314),入力!L314))</f>
        <v/>
      </c>
      <c r="M314" s="265">
        <f>入力!M314</f>
        <v>0</v>
      </c>
      <c r="N314" s="268">
        <f>IF(AND(M314&gt;0,ISNUMBER(L314)=TRUE),IF(ISNUMBER(入力!O314)=FALSE,"",INDEX((三万未満code,三万以上code),入力!O314+1,1,IF((L314+M314)&lt;30000,1,2))),0)</f>
        <v>0</v>
      </c>
    </row>
    <row r="315" spans="1:14" ht="18.75" customHeight="1">
      <c r="A315" s="87"/>
      <c r="B315" s="88"/>
      <c r="C315" s="132" t="str">
        <f>IF(入力!C315="","",+入力!C315)</f>
        <v/>
      </c>
      <c r="D315" s="270"/>
      <c r="E315" s="272"/>
      <c r="F315" s="199"/>
      <c r="G315" s="276"/>
      <c r="H315" s="276"/>
      <c r="I315" s="276"/>
      <c r="J315" s="276"/>
      <c r="K315" s="277"/>
      <c r="L315" s="278"/>
      <c r="M315" s="267"/>
      <c r="N315" s="268"/>
    </row>
    <row r="316" spans="1:14" ht="18.75" customHeight="1">
      <c r="A316" s="86">
        <v>15</v>
      </c>
      <c r="B316" s="68"/>
      <c r="C316" s="130" t="str">
        <f>IF(入力!C316="","",+入力!C316)</f>
        <v/>
      </c>
      <c r="D316" s="269" t="str">
        <f>IF(入力!D316="","",+入力!D316)</f>
        <v/>
      </c>
      <c r="E316" s="271" t="str">
        <f>IF(入力!E316="","",+入力!E316)</f>
        <v/>
      </c>
      <c r="F316" s="198"/>
      <c r="G316" s="273" t="str">
        <f>IF(入力!G316="","",+入力!G316)</f>
        <v/>
      </c>
      <c r="H316" s="274"/>
      <c r="I316" s="274"/>
      <c r="J316" s="274"/>
      <c r="K316" s="275"/>
      <c r="L316" s="263" t="str">
        <f>IF(入力!L316=0,"",IF(入力!Q316=1,(入力!L316-入力!M316),入力!L316))</f>
        <v/>
      </c>
      <c r="M316" s="265">
        <f>入力!M316</f>
        <v>0</v>
      </c>
      <c r="N316" s="268">
        <f>IF(AND(M316&gt;0,ISNUMBER(L316)=TRUE),IF(ISNUMBER(入力!O316)=FALSE,"",INDEX((三万未満code,三万以上code),入力!O316+1,1,IF((L316+M316)&lt;30000,1,2))),0)</f>
        <v>0</v>
      </c>
    </row>
    <row r="317" spans="1:14" ht="18.75" customHeight="1">
      <c r="A317" s="75"/>
      <c r="B317" s="76"/>
      <c r="C317" s="132" t="str">
        <f>IF(入力!C317="","",+入力!C317)</f>
        <v/>
      </c>
      <c r="D317" s="270"/>
      <c r="E317" s="272"/>
      <c r="F317" s="199"/>
      <c r="G317" s="276"/>
      <c r="H317" s="276"/>
      <c r="I317" s="276"/>
      <c r="J317" s="276"/>
      <c r="K317" s="277"/>
      <c r="L317" s="278"/>
      <c r="M317" s="267"/>
      <c r="N317" s="268"/>
    </row>
    <row r="318" spans="1:14" ht="14.25">
      <c r="A318" s="175" t="s">
        <v>62</v>
      </c>
      <c r="B318" s="175"/>
      <c r="C318" s="91" t="s">
        <v>77</v>
      </c>
      <c r="D318" s="135" t="s">
        <v>78</v>
      </c>
      <c r="E318" s="89"/>
      <c r="F318" s="36"/>
      <c r="G318" s="111"/>
      <c r="H318" s="198">
        <f>COUNTIF(L288:L317,"&gt;=1")</f>
        <v>0</v>
      </c>
      <c r="I318" s="178" t="s">
        <v>75</v>
      </c>
      <c r="J318" s="180" t="s">
        <v>76</v>
      </c>
      <c r="K318" s="181"/>
      <c r="L318" s="279">
        <f>SUM(L288:L317)</f>
        <v>0</v>
      </c>
      <c r="M318" s="281">
        <f>SUM(M288:M317)</f>
        <v>0</v>
      </c>
    </row>
    <row r="319" spans="1:14" ht="14.25">
      <c r="A319" s="175"/>
      <c r="B319" s="175"/>
      <c r="C319" s="91" t="s">
        <v>79</v>
      </c>
      <c r="D319" s="135" t="s">
        <v>80</v>
      </c>
      <c r="E319" s="22"/>
      <c r="F319" s="22"/>
      <c r="G319" s="93"/>
      <c r="H319" s="199"/>
      <c r="I319" s="179"/>
      <c r="J319" s="182"/>
      <c r="K319" s="183"/>
      <c r="L319" s="280"/>
      <c r="M319" s="282"/>
    </row>
    <row r="320" spans="1:14" ht="14.25">
      <c r="A320" s="175"/>
      <c r="B320" s="175"/>
      <c r="C320" s="91" t="s">
        <v>165</v>
      </c>
      <c r="D320" s="135" t="s">
        <v>167</v>
      </c>
      <c r="E320" s="112"/>
      <c r="F320" s="22"/>
      <c r="G320" s="93"/>
      <c r="H320" s="198">
        <f>H274+H318</f>
        <v>0</v>
      </c>
      <c r="I320" s="178" t="s">
        <v>75</v>
      </c>
      <c r="J320" s="180" t="s">
        <v>81</v>
      </c>
      <c r="K320" s="181"/>
      <c r="L320" s="263">
        <f>L318+L274</f>
        <v>0</v>
      </c>
      <c r="M320" s="265">
        <f>M318+M274</f>
        <v>0</v>
      </c>
    </row>
    <row r="321" spans="1:14" ht="14.25">
      <c r="A321" s="175"/>
      <c r="B321" s="175"/>
      <c r="C321" s="91" t="s">
        <v>166</v>
      </c>
      <c r="D321" s="135" t="s">
        <v>168</v>
      </c>
      <c r="E321" s="96"/>
      <c r="F321" s="22"/>
      <c r="G321" s="93"/>
      <c r="H321" s="262"/>
      <c r="I321" s="179"/>
      <c r="J321" s="182"/>
      <c r="K321" s="183"/>
      <c r="L321" s="264"/>
      <c r="M321" s="266"/>
    </row>
    <row r="322" spans="1:14" hidden="1">
      <c r="M322" s="143">
        <f>$M$46</f>
        <v>2020.01</v>
      </c>
    </row>
    <row r="323" spans="1:14" ht="21">
      <c r="A323" s="3"/>
      <c r="B323" s="3"/>
      <c r="C323" s="145">
        <f>C$1</f>
        <v>2020.01</v>
      </c>
      <c r="D323" s="3"/>
      <c r="E323" s="230" t="s">
        <v>142</v>
      </c>
      <c r="F323" s="297"/>
      <c r="G323" s="297"/>
      <c r="H323" s="297"/>
      <c r="I323" s="297"/>
      <c r="J323" s="98"/>
      <c r="K323" s="50"/>
      <c r="L323" s="139"/>
      <c r="M323" s="104" t="str">
        <f>入力!M323</f>
        <v>ページ　8</v>
      </c>
    </row>
    <row r="324" spans="1:14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4" ht="21">
      <c r="A325" s="2"/>
      <c r="B325" s="2"/>
      <c r="C325" s="2"/>
      <c r="D325" s="2"/>
      <c r="E325" s="54"/>
      <c r="F325" s="54"/>
      <c r="G325" s="54"/>
      <c r="H325" s="54"/>
      <c r="I325" s="55"/>
      <c r="J325" s="98"/>
      <c r="K325" s="50" t="s">
        <v>55</v>
      </c>
      <c r="L325" s="298">
        <f>IF(入力!$L$3="","平成　　年　　月　　日",入力!$L$3)</f>
        <v>43831</v>
      </c>
      <c r="M325" s="299"/>
    </row>
    <row r="326" spans="1:14" ht="15">
      <c r="A326" s="2"/>
      <c r="B326" s="2"/>
      <c r="C326" s="2" t="str">
        <f>+入力!$C326</f>
        <v>福島銀行</v>
      </c>
      <c r="D326" s="2"/>
      <c r="E326" s="2"/>
      <c r="F326" s="2"/>
      <c r="G326" s="2"/>
      <c r="H326" s="2"/>
      <c r="I326" s="55"/>
      <c r="J326" s="238" t="s">
        <v>174</v>
      </c>
      <c r="K326" s="238"/>
      <c r="L326" s="290" t="str">
        <f>IF(入力!$L$4="","",入力!$L$4)</f>
        <v/>
      </c>
      <c r="M326" s="290"/>
    </row>
    <row r="327" spans="1:14" ht="15">
      <c r="A327" s="2"/>
      <c r="B327" s="288" t="str">
        <f>IF(入力!$B$5=0,"",入力!$B$5)</f>
        <v/>
      </c>
      <c r="C327" s="288"/>
      <c r="D327" s="288"/>
      <c r="E327" s="22" t="s">
        <v>177</v>
      </c>
      <c r="F327" s="22"/>
      <c r="G327" s="62"/>
      <c r="H327" s="55"/>
      <c r="I327" s="55"/>
      <c r="J327" s="289" t="s">
        <v>176</v>
      </c>
      <c r="K327" s="289"/>
      <c r="L327" s="291" t="str">
        <f>IF(入力!$L$5="","",入力!$L$5)</f>
        <v/>
      </c>
      <c r="M327" s="291"/>
    </row>
    <row r="328" spans="1:14" ht="15">
      <c r="A328" s="2"/>
      <c r="B328" s="2"/>
      <c r="C328" s="138"/>
      <c r="D328" s="22"/>
      <c r="E328" s="22"/>
      <c r="F328" s="283" t="s">
        <v>104</v>
      </c>
      <c r="G328" s="284"/>
      <c r="H328" s="285"/>
      <c r="I328" s="55"/>
      <c r="J328" s="223" t="s">
        <v>58</v>
      </c>
      <c r="K328" s="223"/>
      <c r="L328" s="286" t="str">
        <f>IF(入力!$L$6="","",入力!$L$6)</f>
        <v/>
      </c>
      <c r="M328" s="287"/>
    </row>
    <row r="329" spans="1:14" ht="14.25">
      <c r="A329" s="22"/>
      <c r="B329" s="22"/>
      <c r="C329" s="101" t="s">
        <v>59</v>
      </c>
      <c r="D329" s="1"/>
      <c r="E329" s="22"/>
      <c r="F329" s="283" t="str">
        <f>$F$7</f>
        <v>1フリコミ</v>
      </c>
      <c r="G329" s="284"/>
      <c r="H329" s="285"/>
      <c r="I329" s="2"/>
      <c r="J329" s="223" t="s">
        <v>60</v>
      </c>
      <c r="K329" s="223"/>
      <c r="L329" s="286" t="str">
        <f>IF(入力!$L$7="","",入力!$L$7)</f>
        <v/>
      </c>
      <c r="M329" s="287"/>
    </row>
    <row r="330" spans="1:14" ht="14.25">
      <c r="A330" s="2"/>
      <c r="B330" s="292">
        <f>入力!$B$8</f>
        <v>43831</v>
      </c>
      <c r="C330" s="293"/>
      <c r="D330" s="294"/>
      <c r="E330" s="22"/>
      <c r="F330" s="3"/>
      <c r="G330" s="3"/>
      <c r="H330" s="3"/>
      <c r="I330" s="2"/>
      <c r="J330" s="223" t="s">
        <v>83</v>
      </c>
      <c r="K330" s="223"/>
      <c r="L330" s="295" t="str">
        <f>IF(入力!$L$8="","",入力!$L$8)</f>
        <v/>
      </c>
      <c r="M330" s="296"/>
    </row>
    <row r="331" spans="1:14" ht="14.25">
      <c r="A331" s="61"/>
      <c r="B331" s="61"/>
      <c r="C331" s="134"/>
      <c r="D331" s="134"/>
      <c r="E331" s="61"/>
      <c r="F331" s="61"/>
      <c r="G331" s="134"/>
      <c r="H331" s="134"/>
      <c r="I331" s="61"/>
      <c r="J331" s="134"/>
      <c r="K331" s="134"/>
      <c r="L331" s="134"/>
      <c r="M331" s="134"/>
    </row>
    <row r="332" spans="1:14" ht="14.25">
      <c r="A332" s="67"/>
      <c r="B332" s="68"/>
      <c r="C332" s="69" t="s">
        <v>173</v>
      </c>
      <c r="D332" s="209" t="s">
        <v>62</v>
      </c>
      <c r="E332" s="211" t="s">
        <v>63</v>
      </c>
      <c r="F332" s="70"/>
      <c r="G332" s="213" t="s">
        <v>84</v>
      </c>
      <c r="H332" s="214"/>
      <c r="I332" s="214"/>
      <c r="J332" s="214"/>
      <c r="K332" s="215"/>
      <c r="L332" s="136" t="s">
        <v>65</v>
      </c>
      <c r="M332" s="72" t="s">
        <v>66</v>
      </c>
    </row>
    <row r="333" spans="1:14" ht="14.25">
      <c r="A333" s="75"/>
      <c r="B333" s="76"/>
      <c r="C333" s="77" t="s">
        <v>86</v>
      </c>
      <c r="D333" s="210" t="s">
        <v>70</v>
      </c>
      <c r="E333" s="212"/>
      <c r="F333" s="76"/>
      <c r="G333" s="217" t="s">
        <v>87</v>
      </c>
      <c r="H333" s="218"/>
      <c r="I333" s="218"/>
      <c r="J333" s="218"/>
      <c r="K333" s="219"/>
      <c r="L333" s="78" t="s">
        <v>72</v>
      </c>
      <c r="M333" s="79" t="s">
        <v>169</v>
      </c>
    </row>
    <row r="334" spans="1:14" ht="18.75" customHeight="1">
      <c r="A334" s="82">
        <v>1</v>
      </c>
      <c r="B334" s="68"/>
      <c r="C334" s="130" t="str">
        <f>IF(入力!C334="","",+入力!C334)</f>
        <v/>
      </c>
      <c r="D334" s="269" t="str">
        <f>IF(入力!D334="","",+入力!D334)</f>
        <v/>
      </c>
      <c r="E334" s="271" t="str">
        <f>IF(入力!E334="","",+入力!E334)</f>
        <v/>
      </c>
      <c r="F334" s="198"/>
      <c r="G334" s="273" t="str">
        <f>IF(入力!G334="","",+入力!G334)</f>
        <v/>
      </c>
      <c r="H334" s="274"/>
      <c r="I334" s="274"/>
      <c r="J334" s="274"/>
      <c r="K334" s="275"/>
      <c r="L334" s="263" t="str">
        <f>IF(入力!L334=0,"",IF(入力!Q334=1,(入力!L334-入力!M334),入力!L334))</f>
        <v/>
      </c>
      <c r="M334" s="265">
        <f>入力!M334</f>
        <v>0</v>
      </c>
      <c r="N334" s="268">
        <f>IF(AND(M334&gt;0,ISNUMBER(L334)=TRUE),IF(ISNUMBER(入力!O334)=FALSE,"",INDEX((三万未満code,三万以上code),入力!O334+1,1,IF((L334+M334)&lt;30000,1,2))),0)</f>
        <v>0</v>
      </c>
    </row>
    <row r="335" spans="1:14" ht="18.75" customHeight="1">
      <c r="A335" s="84"/>
      <c r="B335" s="76"/>
      <c r="C335" s="131" t="str">
        <f>IF(入力!C335="","",+入力!C335)</f>
        <v/>
      </c>
      <c r="D335" s="270"/>
      <c r="E335" s="272"/>
      <c r="F335" s="199"/>
      <c r="G335" s="276"/>
      <c r="H335" s="276"/>
      <c r="I335" s="276"/>
      <c r="J335" s="276"/>
      <c r="K335" s="277"/>
      <c r="L335" s="278"/>
      <c r="M335" s="267"/>
      <c r="N335" s="268"/>
    </row>
    <row r="336" spans="1:14" ht="18.75" customHeight="1">
      <c r="A336" s="86">
        <v>2</v>
      </c>
      <c r="B336" s="68"/>
      <c r="C336" s="130" t="str">
        <f>IF(入力!C336="","",+入力!C336)</f>
        <v/>
      </c>
      <c r="D336" s="269" t="str">
        <f>IF(入力!D336="","",+入力!D336)</f>
        <v/>
      </c>
      <c r="E336" s="271" t="str">
        <f>IF(入力!E336="","",+入力!E336)</f>
        <v/>
      </c>
      <c r="F336" s="198"/>
      <c r="G336" s="273" t="str">
        <f>IF(入力!G336="","",+入力!G336)</f>
        <v/>
      </c>
      <c r="H336" s="274"/>
      <c r="I336" s="274"/>
      <c r="J336" s="274"/>
      <c r="K336" s="275"/>
      <c r="L336" s="263" t="str">
        <f>IF(入力!L336=0,"",IF(入力!Q336=1,(入力!L336-入力!M336),入力!L336))</f>
        <v/>
      </c>
      <c r="M336" s="265">
        <f>入力!M336</f>
        <v>0</v>
      </c>
      <c r="N336" s="268">
        <f>IF(AND(M336&gt;0,ISNUMBER(L336)=TRUE),IF(ISNUMBER(入力!O336)=FALSE,"",INDEX((三万未満code,三万以上code),入力!O336+1,1,IF((L336+M336)&lt;30000,1,2))),0)</f>
        <v>0</v>
      </c>
    </row>
    <row r="337" spans="1:14" ht="18.75" customHeight="1">
      <c r="A337" s="87"/>
      <c r="B337" s="88"/>
      <c r="C337" s="132" t="str">
        <f>IF(入力!C337="","",+入力!C337)</f>
        <v/>
      </c>
      <c r="D337" s="270"/>
      <c r="E337" s="272"/>
      <c r="F337" s="199"/>
      <c r="G337" s="276"/>
      <c r="H337" s="276"/>
      <c r="I337" s="276"/>
      <c r="J337" s="276"/>
      <c r="K337" s="277"/>
      <c r="L337" s="278"/>
      <c r="M337" s="267"/>
      <c r="N337" s="268"/>
    </row>
    <row r="338" spans="1:14" ht="18.75" customHeight="1">
      <c r="A338" s="86">
        <v>3</v>
      </c>
      <c r="B338" s="68"/>
      <c r="C338" s="130" t="str">
        <f>IF(入力!C338="","",+入力!C338)</f>
        <v/>
      </c>
      <c r="D338" s="269" t="str">
        <f>IF(入力!D338="","",+入力!D338)</f>
        <v/>
      </c>
      <c r="E338" s="271" t="str">
        <f>IF(入力!E338="","",+入力!E338)</f>
        <v/>
      </c>
      <c r="F338" s="198"/>
      <c r="G338" s="273" t="str">
        <f>IF(入力!G338="","",+入力!G338)</f>
        <v/>
      </c>
      <c r="H338" s="274"/>
      <c r="I338" s="274"/>
      <c r="J338" s="274"/>
      <c r="K338" s="275"/>
      <c r="L338" s="263" t="str">
        <f>IF(入力!L338=0,"",IF(入力!Q338=1,(入力!L338-入力!M338),入力!L338))</f>
        <v/>
      </c>
      <c r="M338" s="265">
        <f>入力!M338</f>
        <v>0</v>
      </c>
      <c r="N338" s="268">
        <f>IF(AND(M338&gt;0,ISNUMBER(L338)=TRUE),IF(ISNUMBER(入力!O338)=FALSE,"",INDEX((三万未満code,三万以上code),入力!O338+1,1,IF((L338+M338)&lt;30000,1,2))),0)</f>
        <v>0</v>
      </c>
    </row>
    <row r="339" spans="1:14" ht="18.75" customHeight="1">
      <c r="A339" s="87"/>
      <c r="B339" s="76"/>
      <c r="C339" s="132" t="str">
        <f>IF(入力!C339="","",+入力!C339)</f>
        <v/>
      </c>
      <c r="D339" s="270"/>
      <c r="E339" s="272"/>
      <c r="F339" s="199"/>
      <c r="G339" s="276"/>
      <c r="H339" s="276"/>
      <c r="I339" s="276"/>
      <c r="J339" s="276"/>
      <c r="K339" s="277"/>
      <c r="L339" s="278"/>
      <c r="M339" s="267"/>
      <c r="N339" s="268"/>
    </row>
    <row r="340" spans="1:14" ht="18.75" customHeight="1">
      <c r="A340" s="86">
        <v>4</v>
      </c>
      <c r="B340" s="68"/>
      <c r="C340" s="130" t="str">
        <f>IF(入力!C340="","",+入力!C340)</f>
        <v/>
      </c>
      <c r="D340" s="269" t="str">
        <f>IF(入力!D340="","",+入力!D340)</f>
        <v/>
      </c>
      <c r="E340" s="271" t="str">
        <f>IF(入力!E340="","",+入力!E340)</f>
        <v/>
      </c>
      <c r="F340" s="198"/>
      <c r="G340" s="273" t="str">
        <f>IF(入力!G340="","",+入力!G340)</f>
        <v/>
      </c>
      <c r="H340" s="274"/>
      <c r="I340" s="274"/>
      <c r="J340" s="274"/>
      <c r="K340" s="275"/>
      <c r="L340" s="263" t="str">
        <f>IF(入力!L340=0,"",IF(入力!Q340=1,(入力!L340-入力!M340),入力!L340))</f>
        <v/>
      </c>
      <c r="M340" s="265">
        <f>入力!M340</f>
        <v>0</v>
      </c>
      <c r="N340" s="268">
        <f>IF(AND(M340&gt;0,ISNUMBER(L340)=TRUE),IF(ISNUMBER(入力!O340)=FALSE,"",INDEX((三万未満code,三万以上code),入力!O340+1,1,IF((L340+M340)&lt;30000,1,2))),0)</f>
        <v>0</v>
      </c>
    </row>
    <row r="341" spans="1:14" ht="18.75" customHeight="1">
      <c r="A341" s="87"/>
      <c r="B341" s="88"/>
      <c r="C341" s="132" t="str">
        <f>IF(入力!C341="","",+入力!C341)</f>
        <v/>
      </c>
      <c r="D341" s="270"/>
      <c r="E341" s="272"/>
      <c r="F341" s="199"/>
      <c r="G341" s="276"/>
      <c r="H341" s="276"/>
      <c r="I341" s="276"/>
      <c r="J341" s="276"/>
      <c r="K341" s="277"/>
      <c r="L341" s="278"/>
      <c r="M341" s="267"/>
      <c r="N341" s="268"/>
    </row>
    <row r="342" spans="1:14" ht="18.75" customHeight="1">
      <c r="A342" s="86">
        <v>5</v>
      </c>
      <c r="B342" s="68"/>
      <c r="C342" s="130" t="str">
        <f>IF(入力!C342="","",+入力!C342)</f>
        <v/>
      </c>
      <c r="D342" s="269" t="str">
        <f>IF(入力!D342="","",+入力!D342)</f>
        <v/>
      </c>
      <c r="E342" s="271" t="str">
        <f>IF(入力!E342="","",+入力!E342)</f>
        <v/>
      </c>
      <c r="F342" s="198"/>
      <c r="G342" s="273" t="str">
        <f>IF(入力!G342="","",+入力!G342)</f>
        <v/>
      </c>
      <c r="H342" s="274"/>
      <c r="I342" s="274"/>
      <c r="J342" s="274"/>
      <c r="K342" s="275"/>
      <c r="L342" s="263" t="str">
        <f>IF(入力!L342=0,"",IF(入力!Q342=1,(入力!L342-入力!M342),入力!L342))</f>
        <v/>
      </c>
      <c r="M342" s="265">
        <f>入力!M342</f>
        <v>0</v>
      </c>
      <c r="N342" s="268">
        <f>IF(AND(M342&gt;0,ISNUMBER(L342)=TRUE),IF(ISNUMBER(入力!O342)=FALSE,"",INDEX((三万未満code,三万以上code),入力!O342+1,1,IF((L342+M342)&lt;30000,1,2))),0)</f>
        <v>0</v>
      </c>
    </row>
    <row r="343" spans="1:14" ht="18.75" customHeight="1">
      <c r="A343" s="87"/>
      <c r="B343" s="76"/>
      <c r="C343" s="132" t="str">
        <f>IF(入力!C343="","",+入力!C343)</f>
        <v/>
      </c>
      <c r="D343" s="270"/>
      <c r="E343" s="272"/>
      <c r="F343" s="199"/>
      <c r="G343" s="276"/>
      <c r="H343" s="276"/>
      <c r="I343" s="276"/>
      <c r="J343" s="276"/>
      <c r="K343" s="277"/>
      <c r="L343" s="278"/>
      <c r="M343" s="267"/>
      <c r="N343" s="268"/>
    </row>
    <row r="344" spans="1:14" ht="18.75" customHeight="1">
      <c r="A344" s="86">
        <v>6</v>
      </c>
      <c r="B344" s="68"/>
      <c r="C344" s="130" t="str">
        <f>IF(入力!C344="","",+入力!C344)</f>
        <v/>
      </c>
      <c r="D344" s="269" t="str">
        <f>IF(入力!D344="","",+入力!D344)</f>
        <v/>
      </c>
      <c r="E344" s="271" t="str">
        <f>IF(入力!E344="","",+入力!E344)</f>
        <v/>
      </c>
      <c r="F344" s="198"/>
      <c r="G344" s="273" t="str">
        <f>IF(入力!G344="","",+入力!G344)</f>
        <v/>
      </c>
      <c r="H344" s="274"/>
      <c r="I344" s="274"/>
      <c r="J344" s="274"/>
      <c r="K344" s="275"/>
      <c r="L344" s="263" t="str">
        <f>IF(入力!L344=0,"",IF(入力!Q344=1,(入力!L344-入力!M344),入力!L344))</f>
        <v/>
      </c>
      <c r="M344" s="265">
        <f>入力!M344</f>
        <v>0</v>
      </c>
      <c r="N344" s="268">
        <f>IF(AND(M344&gt;0,ISNUMBER(L344)=TRUE),IF(ISNUMBER(入力!O344)=FALSE,"",INDEX((三万未満code,三万以上code),入力!O344+1,1,IF((L344+M344)&lt;30000,1,2))),0)</f>
        <v>0</v>
      </c>
    </row>
    <row r="345" spans="1:14" ht="18.75" customHeight="1">
      <c r="A345" s="87"/>
      <c r="B345" s="88"/>
      <c r="C345" s="132" t="str">
        <f>IF(入力!C345="","",+入力!C345)</f>
        <v/>
      </c>
      <c r="D345" s="270"/>
      <c r="E345" s="272"/>
      <c r="F345" s="199"/>
      <c r="G345" s="276"/>
      <c r="H345" s="276"/>
      <c r="I345" s="276"/>
      <c r="J345" s="276"/>
      <c r="K345" s="277"/>
      <c r="L345" s="278"/>
      <c r="M345" s="267"/>
      <c r="N345" s="268"/>
    </row>
    <row r="346" spans="1:14" ht="18.75" customHeight="1">
      <c r="A346" s="86">
        <v>7</v>
      </c>
      <c r="B346" s="68"/>
      <c r="C346" s="130" t="str">
        <f>IF(入力!C346="","",+入力!C346)</f>
        <v/>
      </c>
      <c r="D346" s="269" t="str">
        <f>IF(入力!D346="","",+入力!D346)</f>
        <v/>
      </c>
      <c r="E346" s="271" t="str">
        <f>IF(入力!E346="","",+入力!E346)</f>
        <v/>
      </c>
      <c r="F346" s="198"/>
      <c r="G346" s="273" t="str">
        <f>IF(入力!G346="","",+入力!G346)</f>
        <v/>
      </c>
      <c r="H346" s="274"/>
      <c r="I346" s="274"/>
      <c r="J346" s="274"/>
      <c r="K346" s="275"/>
      <c r="L346" s="263" t="str">
        <f>IF(入力!L346=0,"",IF(入力!Q346=1,(入力!L346-入力!M346),入力!L346))</f>
        <v/>
      </c>
      <c r="M346" s="265">
        <f>入力!M346</f>
        <v>0</v>
      </c>
      <c r="N346" s="268">
        <f>IF(AND(M346&gt;0,ISNUMBER(L346)=TRUE),IF(ISNUMBER(入力!O346)=FALSE,"",INDEX((三万未満code,三万以上code),入力!O346+1,1,IF((L346+M346)&lt;30000,1,2))),0)</f>
        <v>0</v>
      </c>
    </row>
    <row r="347" spans="1:14" ht="18.75" customHeight="1">
      <c r="A347" s="87"/>
      <c r="B347" s="76"/>
      <c r="C347" s="132" t="str">
        <f>IF(入力!C347="","",+入力!C347)</f>
        <v/>
      </c>
      <c r="D347" s="270"/>
      <c r="E347" s="272"/>
      <c r="F347" s="199"/>
      <c r="G347" s="276"/>
      <c r="H347" s="276"/>
      <c r="I347" s="276"/>
      <c r="J347" s="276"/>
      <c r="K347" s="277"/>
      <c r="L347" s="278"/>
      <c r="M347" s="267"/>
      <c r="N347" s="268"/>
    </row>
    <row r="348" spans="1:14" ht="18.75" customHeight="1">
      <c r="A348" s="86">
        <v>8</v>
      </c>
      <c r="B348" s="68"/>
      <c r="C348" s="130" t="str">
        <f>IF(入力!C348="","",+入力!C348)</f>
        <v/>
      </c>
      <c r="D348" s="269" t="str">
        <f>IF(入力!D348="","",+入力!D348)</f>
        <v/>
      </c>
      <c r="E348" s="271" t="str">
        <f>IF(入力!E348="","",+入力!E348)</f>
        <v/>
      </c>
      <c r="F348" s="198"/>
      <c r="G348" s="273" t="str">
        <f>IF(入力!G348="","",+入力!G348)</f>
        <v/>
      </c>
      <c r="H348" s="274"/>
      <c r="I348" s="274"/>
      <c r="J348" s="274"/>
      <c r="K348" s="275"/>
      <c r="L348" s="263" t="str">
        <f>IF(入力!L348=0,"",IF(入力!Q348=1,(入力!L348-入力!M348),入力!L348))</f>
        <v/>
      </c>
      <c r="M348" s="265">
        <f>入力!M348</f>
        <v>0</v>
      </c>
      <c r="N348" s="268">
        <f>IF(AND(M348&gt;0,ISNUMBER(L348)=TRUE),IF(ISNUMBER(入力!O348)=FALSE,"",INDEX((三万未満code,三万以上code),入力!O348+1,1,IF((L348+M348)&lt;30000,1,2))),0)</f>
        <v>0</v>
      </c>
    </row>
    <row r="349" spans="1:14" ht="18.75" customHeight="1">
      <c r="A349" s="87"/>
      <c r="B349" s="88"/>
      <c r="C349" s="132" t="str">
        <f>IF(入力!C349="","",+入力!C349)</f>
        <v/>
      </c>
      <c r="D349" s="270"/>
      <c r="E349" s="272"/>
      <c r="F349" s="199"/>
      <c r="G349" s="276"/>
      <c r="H349" s="276"/>
      <c r="I349" s="276"/>
      <c r="J349" s="276"/>
      <c r="K349" s="277"/>
      <c r="L349" s="278"/>
      <c r="M349" s="267"/>
      <c r="N349" s="268"/>
    </row>
    <row r="350" spans="1:14" ht="18.75" customHeight="1">
      <c r="A350" s="86">
        <v>9</v>
      </c>
      <c r="B350" s="68"/>
      <c r="C350" s="130" t="str">
        <f>IF(入力!C350="","",+入力!C350)</f>
        <v/>
      </c>
      <c r="D350" s="269" t="str">
        <f>IF(入力!D350="","",+入力!D350)</f>
        <v/>
      </c>
      <c r="E350" s="271" t="str">
        <f>IF(入力!E350="","",+入力!E350)</f>
        <v/>
      </c>
      <c r="F350" s="198"/>
      <c r="G350" s="273" t="str">
        <f>IF(入力!G350="","",+入力!G350)</f>
        <v/>
      </c>
      <c r="H350" s="274"/>
      <c r="I350" s="274"/>
      <c r="J350" s="274"/>
      <c r="K350" s="275"/>
      <c r="L350" s="263" t="str">
        <f>IF(入力!L350=0,"",IF(入力!Q350=1,(入力!L350-入力!M350),入力!L350))</f>
        <v/>
      </c>
      <c r="M350" s="265">
        <f>入力!M350</f>
        <v>0</v>
      </c>
      <c r="N350" s="268">
        <f>IF(AND(M350&gt;0,ISNUMBER(L350)=TRUE),IF(ISNUMBER(入力!O350)=FALSE,"",INDEX((三万未満code,三万以上code),入力!O350+1,1,IF((L350+M350)&lt;30000,1,2))),0)</f>
        <v>0</v>
      </c>
    </row>
    <row r="351" spans="1:14" ht="18.75" customHeight="1">
      <c r="A351" s="87"/>
      <c r="B351" s="76"/>
      <c r="C351" s="132" t="str">
        <f>IF(入力!C351="","",+入力!C351)</f>
        <v/>
      </c>
      <c r="D351" s="270"/>
      <c r="E351" s="272"/>
      <c r="F351" s="199"/>
      <c r="G351" s="276"/>
      <c r="H351" s="276"/>
      <c r="I351" s="276"/>
      <c r="J351" s="276"/>
      <c r="K351" s="277"/>
      <c r="L351" s="278"/>
      <c r="M351" s="267"/>
      <c r="N351" s="268"/>
    </row>
    <row r="352" spans="1:14" ht="18.75" customHeight="1">
      <c r="A352" s="86">
        <v>10</v>
      </c>
      <c r="B352" s="68"/>
      <c r="C352" s="130" t="str">
        <f>IF(入力!C352="","",+入力!C352)</f>
        <v/>
      </c>
      <c r="D352" s="269" t="str">
        <f>IF(入力!D352="","",+入力!D352)</f>
        <v/>
      </c>
      <c r="E352" s="271" t="str">
        <f>IF(入力!E352="","",+入力!E352)</f>
        <v/>
      </c>
      <c r="F352" s="198"/>
      <c r="G352" s="273" t="str">
        <f>IF(入力!G352="","",+入力!G352)</f>
        <v/>
      </c>
      <c r="H352" s="274"/>
      <c r="I352" s="274"/>
      <c r="J352" s="274"/>
      <c r="K352" s="275"/>
      <c r="L352" s="263" t="str">
        <f>IF(入力!L352=0,"",IF(入力!Q352=1,(入力!L352-入力!M352),入力!L352))</f>
        <v/>
      </c>
      <c r="M352" s="265">
        <f>入力!M352</f>
        <v>0</v>
      </c>
      <c r="N352" s="268">
        <f>IF(AND(M352&gt;0,ISNUMBER(L352)=TRUE),IF(ISNUMBER(入力!O352)=FALSE,"",INDEX((三万未満code,三万以上code),入力!O352+1,1,IF((L352+M352)&lt;30000,1,2))),0)</f>
        <v>0</v>
      </c>
    </row>
    <row r="353" spans="1:14" ht="18.75" customHeight="1">
      <c r="A353" s="87"/>
      <c r="B353" s="88"/>
      <c r="C353" s="132" t="str">
        <f>IF(入力!C353="","",+入力!C353)</f>
        <v/>
      </c>
      <c r="D353" s="270"/>
      <c r="E353" s="272"/>
      <c r="F353" s="199"/>
      <c r="G353" s="276"/>
      <c r="H353" s="276"/>
      <c r="I353" s="276"/>
      <c r="J353" s="276"/>
      <c r="K353" s="277"/>
      <c r="L353" s="278"/>
      <c r="M353" s="267"/>
      <c r="N353" s="268"/>
    </row>
    <row r="354" spans="1:14" ht="18.75" customHeight="1">
      <c r="A354" s="86">
        <v>11</v>
      </c>
      <c r="B354" s="68"/>
      <c r="C354" s="130" t="str">
        <f>IF(入力!C354="","",+入力!C354)</f>
        <v/>
      </c>
      <c r="D354" s="269" t="str">
        <f>IF(入力!D354="","",+入力!D354)</f>
        <v/>
      </c>
      <c r="E354" s="271" t="str">
        <f>IF(入力!E354="","",+入力!E354)</f>
        <v/>
      </c>
      <c r="F354" s="198"/>
      <c r="G354" s="273" t="str">
        <f>IF(入力!G354="","",+入力!G354)</f>
        <v/>
      </c>
      <c r="H354" s="274"/>
      <c r="I354" s="274"/>
      <c r="J354" s="274"/>
      <c r="K354" s="275"/>
      <c r="L354" s="263" t="str">
        <f>IF(入力!L354=0,"",IF(入力!Q354=1,(入力!L354-入力!M354),入力!L354))</f>
        <v/>
      </c>
      <c r="M354" s="265">
        <f>入力!M354</f>
        <v>0</v>
      </c>
      <c r="N354" s="268">
        <f>IF(AND(M354&gt;0,ISNUMBER(L354)=TRUE),IF(ISNUMBER(入力!O354)=FALSE,"",INDEX((三万未満code,三万以上code),入力!O354+1,1,IF((L354+M354)&lt;30000,1,2))),0)</f>
        <v>0</v>
      </c>
    </row>
    <row r="355" spans="1:14" ht="18.75" customHeight="1">
      <c r="A355" s="87"/>
      <c r="B355" s="76"/>
      <c r="C355" s="132" t="str">
        <f>IF(入力!C355="","",+入力!C355)</f>
        <v/>
      </c>
      <c r="D355" s="270"/>
      <c r="E355" s="272"/>
      <c r="F355" s="199"/>
      <c r="G355" s="276"/>
      <c r="H355" s="276"/>
      <c r="I355" s="276"/>
      <c r="J355" s="276"/>
      <c r="K355" s="277"/>
      <c r="L355" s="278"/>
      <c r="M355" s="267"/>
      <c r="N355" s="268"/>
    </row>
    <row r="356" spans="1:14" ht="18.75" customHeight="1">
      <c r="A356" s="86">
        <v>12</v>
      </c>
      <c r="B356" s="68"/>
      <c r="C356" s="130" t="str">
        <f>IF(入力!C356="","",+入力!C356)</f>
        <v/>
      </c>
      <c r="D356" s="269" t="str">
        <f>IF(入力!D356="","",+入力!D356)</f>
        <v/>
      </c>
      <c r="E356" s="271" t="str">
        <f>IF(入力!E356="","",+入力!E356)</f>
        <v/>
      </c>
      <c r="F356" s="198"/>
      <c r="G356" s="273" t="str">
        <f>IF(入力!G356="","",+入力!G356)</f>
        <v/>
      </c>
      <c r="H356" s="274"/>
      <c r="I356" s="274"/>
      <c r="J356" s="274"/>
      <c r="K356" s="275"/>
      <c r="L356" s="263" t="str">
        <f>IF(入力!L356=0,"",IF(入力!Q356=1,(入力!L356-入力!M356),入力!L356))</f>
        <v/>
      </c>
      <c r="M356" s="265">
        <f>入力!M356</f>
        <v>0</v>
      </c>
      <c r="N356" s="268">
        <f>IF(AND(M356&gt;0,ISNUMBER(L356)=TRUE),IF(ISNUMBER(入力!O356)=FALSE,"",INDEX((三万未満code,三万以上code),入力!O356+1,1,IF((L356+M356)&lt;30000,1,2))),0)</f>
        <v>0</v>
      </c>
    </row>
    <row r="357" spans="1:14" ht="18.75" customHeight="1">
      <c r="A357" s="87"/>
      <c r="B357" s="88"/>
      <c r="C357" s="132" t="str">
        <f>IF(入力!C357="","",+入力!C357)</f>
        <v/>
      </c>
      <c r="D357" s="270"/>
      <c r="E357" s="272"/>
      <c r="F357" s="199"/>
      <c r="G357" s="276"/>
      <c r="H357" s="276"/>
      <c r="I357" s="276"/>
      <c r="J357" s="276"/>
      <c r="K357" s="277"/>
      <c r="L357" s="278"/>
      <c r="M357" s="267"/>
      <c r="N357" s="268"/>
    </row>
    <row r="358" spans="1:14" ht="18.75" customHeight="1">
      <c r="A358" s="86">
        <v>13</v>
      </c>
      <c r="B358" s="68"/>
      <c r="C358" s="130" t="str">
        <f>IF(入力!C358="","",+入力!C358)</f>
        <v/>
      </c>
      <c r="D358" s="269" t="str">
        <f>IF(入力!D358="","",+入力!D358)</f>
        <v/>
      </c>
      <c r="E358" s="271" t="str">
        <f>IF(入力!E358="","",+入力!E358)</f>
        <v/>
      </c>
      <c r="F358" s="198"/>
      <c r="G358" s="273" t="str">
        <f>IF(入力!G358="","",+入力!G358)</f>
        <v/>
      </c>
      <c r="H358" s="274"/>
      <c r="I358" s="274"/>
      <c r="J358" s="274"/>
      <c r="K358" s="275"/>
      <c r="L358" s="263" t="str">
        <f>IF(入力!L358=0,"",IF(入力!Q358=1,(入力!L358-入力!M358),入力!L358))</f>
        <v/>
      </c>
      <c r="M358" s="265">
        <f>入力!M358</f>
        <v>0</v>
      </c>
      <c r="N358" s="268">
        <f>IF(AND(M358&gt;0,ISNUMBER(L358)=TRUE),IF(ISNUMBER(入力!O358)=FALSE,"",INDEX((三万未満code,三万以上code),入力!O358+1,1,IF((L358+M358)&lt;30000,1,2))),0)</f>
        <v>0</v>
      </c>
    </row>
    <row r="359" spans="1:14" ht="18.75" customHeight="1">
      <c r="A359" s="87"/>
      <c r="B359" s="76"/>
      <c r="C359" s="132" t="str">
        <f>IF(入力!C359="","",+入力!C359)</f>
        <v/>
      </c>
      <c r="D359" s="270"/>
      <c r="E359" s="272"/>
      <c r="F359" s="199"/>
      <c r="G359" s="276"/>
      <c r="H359" s="276"/>
      <c r="I359" s="276"/>
      <c r="J359" s="276"/>
      <c r="K359" s="277"/>
      <c r="L359" s="278"/>
      <c r="M359" s="267"/>
      <c r="N359" s="268"/>
    </row>
    <row r="360" spans="1:14" ht="18.75" customHeight="1">
      <c r="A360" s="86">
        <v>14</v>
      </c>
      <c r="B360" s="68"/>
      <c r="C360" s="130" t="str">
        <f>IF(入力!C360="","",+入力!C360)</f>
        <v/>
      </c>
      <c r="D360" s="269" t="str">
        <f>IF(入力!D360="","",+入力!D360)</f>
        <v/>
      </c>
      <c r="E360" s="271" t="str">
        <f>IF(入力!E360="","",+入力!E360)</f>
        <v/>
      </c>
      <c r="F360" s="198"/>
      <c r="G360" s="273" t="str">
        <f>IF(入力!G360="","",+入力!G360)</f>
        <v/>
      </c>
      <c r="H360" s="274"/>
      <c r="I360" s="274"/>
      <c r="J360" s="274"/>
      <c r="K360" s="275"/>
      <c r="L360" s="263" t="str">
        <f>IF(入力!L360=0,"",IF(入力!Q360=1,(入力!L360-入力!M360),入力!L360))</f>
        <v/>
      </c>
      <c r="M360" s="265">
        <f>入力!M360</f>
        <v>0</v>
      </c>
      <c r="N360" s="268">
        <f>IF(AND(M360&gt;0,ISNUMBER(L360)=TRUE),IF(ISNUMBER(入力!O360)=FALSE,"",INDEX((三万未満code,三万以上code),入力!O360+1,1,IF((L360+M360)&lt;30000,1,2))),0)</f>
        <v>0</v>
      </c>
    </row>
    <row r="361" spans="1:14" ht="18.75" customHeight="1">
      <c r="A361" s="87"/>
      <c r="B361" s="88"/>
      <c r="C361" s="132" t="str">
        <f>IF(入力!C361="","",+入力!C361)</f>
        <v/>
      </c>
      <c r="D361" s="270"/>
      <c r="E361" s="272"/>
      <c r="F361" s="199"/>
      <c r="G361" s="276"/>
      <c r="H361" s="276"/>
      <c r="I361" s="276"/>
      <c r="J361" s="276"/>
      <c r="K361" s="277"/>
      <c r="L361" s="278"/>
      <c r="M361" s="267"/>
      <c r="N361" s="268"/>
    </row>
    <row r="362" spans="1:14" ht="18.75" customHeight="1">
      <c r="A362" s="86">
        <v>15</v>
      </c>
      <c r="B362" s="68"/>
      <c r="C362" s="130" t="str">
        <f>IF(入力!C362="","",+入力!C362)</f>
        <v/>
      </c>
      <c r="D362" s="269" t="str">
        <f>IF(入力!D362="","",+入力!D362)</f>
        <v/>
      </c>
      <c r="E362" s="271" t="str">
        <f>IF(入力!E362="","",+入力!E362)</f>
        <v/>
      </c>
      <c r="F362" s="198"/>
      <c r="G362" s="273" t="str">
        <f>IF(入力!G362="","",+入力!G362)</f>
        <v/>
      </c>
      <c r="H362" s="274"/>
      <c r="I362" s="274"/>
      <c r="J362" s="274"/>
      <c r="K362" s="275"/>
      <c r="L362" s="263" t="str">
        <f>IF(入力!L362=0,"",IF(入力!Q362=1,(入力!L362-入力!M362),入力!L362))</f>
        <v/>
      </c>
      <c r="M362" s="265">
        <f>入力!M362</f>
        <v>0</v>
      </c>
      <c r="N362" s="268">
        <f>IF(AND(M362&gt;0,ISNUMBER(L362)=TRUE),IF(ISNUMBER(入力!O362)=FALSE,"",INDEX((三万未満code,三万以上code),入力!O362+1,1,IF((L362+M362)&lt;30000,1,2))),0)</f>
        <v>0</v>
      </c>
    </row>
    <row r="363" spans="1:14" ht="18.75" customHeight="1">
      <c r="A363" s="75"/>
      <c r="B363" s="76"/>
      <c r="C363" s="132" t="str">
        <f>IF(入力!C363="","",+入力!C363)</f>
        <v/>
      </c>
      <c r="D363" s="270"/>
      <c r="E363" s="272"/>
      <c r="F363" s="199"/>
      <c r="G363" s="276"/>
      <c r="H363" s="276"/>
      <c r="I363" s="276"/>
      <c r="J363" s="276"/>
      <c r="K363" s="277"/>
      <c r="L363" s="278"/>
      <c r="M363" s="267"/>
      <c r="N363" s="268"/>
    </row>
    <row r="364" spans="1:14" ht="14.25">
      <c r="A364" s="175" t="s">
        <v>62</v>
      </c>
      <c r="B364" s="175"/>
      <c r="C364" s="91" t="s">
        <v>77</v>
      </c>
      <c r="D364" s="135" t="s">
        <v>78</v>
      </c>
      <c r="E364" s="89"/>
      <c r="F364" s="36"/>
      <c r="G364" s="111"/>
      <c r="H364" s="198">
        <f>COUNTIF(L334:L363,"&gt;=1")</f>
        <v>0</v>
      </c>
      <c r="I364" s="178" t="s">
        <v>75</v>
      </c>
      <c r="J364" s="180" t="s">
        <v>76</v>
      </c>
      <c r="K364" s="181"/>
      <c r="L364" s="279">
        <f>SUM(L334:L363)</f>
        <v>0</v>
      </c>
      <c r="M364" s="281">
        <f>SUM(M334:M363)</f>
        <v>0</v>
      </c>
    </row>
    <row r="365" spans="1:14" ht="14.25">
      <c r="A365" s="175"/>
      <c r="B365" s="175"/>
      <c r="C365" s="91" t="s">
        <v>79</v>
      </c>
      <c r="D365" s="135" t="s">
        <v>80</v>
      </c>
      <c r="E365" s="22"/>
      <c r="F365" s="22"/>
      <c r="G365" s="93"/>
      <c r="H365" s="199"/>
      <c r="I365" s="179"/>
      <c r="J365" s="182"/>
      <c r="K365" s="183"/>
      <c r="L365" s="280"/>
      <c r="M365" s="282"/>
    </row>
    <row r="366" spans="1:14" ht="14.25">
      <c r="A366" s="175"/>
      <c r="B366" s="175"/>
      <c r="C366" s="91" t="s">
        <v>165</v>
      </c>
      <c r="D366" s="135" t="s">
        <v>167</v>
      </c>
      <c r="E366" s="112"/>
      <c r="F366" s="22"/>
      <c r="G366" s="93"/>
      <c r="H366" s="198">
        <f>H320+H364</f>
        <v>0</v>
      </c>
      <c r="I366" s="178" t="s">
        <v>75</v>
      </c>
      <c r="J366" s="180" t="s">
        <v>81</v>
      </c>
      <c r="K366" s="181"/>
      <c r="L366" s="263">
        <f>L364+L320</f>
        <v>0</v>
      </c>
      <c r="M366" s="265">
        <f>M364+M320</f>
        <v>0</v>
      </c>
    </row>
    <row r="367" spans="1:14" ht="14.25">
      <c r="A367" s="175"/>
      <c r="B367" s="175"/>
      <c r="C367" s="91" t="s">
        <v>166</v>
      </c>
      <c r="D367" s="135" t="s">
        <v>168</v>
      </c>
      <c r="E367" s="96"/>
      <c r="F367" s="22"/>
      <c r="G367" s="93"/>
      <c r="H367" s="262"/>
      <c r="I367" s="179"/>
      <c r="J367" s="182"/>
      <c r="K367" s="183"/>
      <c r="L367" s="264"/>
      <c r="M367" s="266"/>
    </row>
    <row r="368" spans="1:14" hidden="1">
      <c r="M368" s="143">
        <f>$M$46</f>
        <v>2020.01</v>
      </c>
    </row>
    <row r="369" spans="1:14" ht="21">
      <c r="A369" s="3"/>
      <c r="B369" s="3"/>
      <c r="C369" s="145">
        <f>C$1</f>
        <v>2020.01</v>
      </c>
      <c r="D369" s="3"/>
      <c r="E369" s="230" t="s">
        <v>142</v>
      </c>
      <c r="F369" s="297"/>
      <c r="G369" s="297"/>
      <c r="H369" s="297"/>
      <c r="I369" s="297"/>
      <c r="J369" s="98"/>
      <c r="K369" s="50"/>
      <c r="L369" s="139"/>
      <c r="M369" s="104" t="str">
        <f>入力!M369</f>
        <v>ページ　9</v>
      </c>
    </row>
    <row r="370" spans="1:14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4" ht="21">
      <c r="A371" s="2"/>
      <c r="B371" s="2"/>
      <c r="C371" s="2"/>
      <c r="D371" s="2"/>
      <c r="E371" s="54"/>
      <c r="F371" s="54"/>
      <c r="G371" s="54"/>
      <c r="H371" s="54"/>
      <c r="I371" s="55"/>
      <c r="J371" s="98"/>
      <c r="K371" s="50" t="s">
        <v>55</v>
      </c>
      <c r="L371" s="298">
        <f>IF(入力!$L$3="","平成　　年　　月　　日",入力!$L$3)</f>
        <v>43831</v>
      </c>
      <c r="M371" s="299"/>
    </row>
    <row r="372" spans="1:14" ht="15">
      <c r="A372" s="2"/>
      <c r="B372" s="2"/>
      <c r="C372" s="2" t="str">
        <f>+入力!$C372</f>
        <v>福島銀行</v>
      </c>
      <c r="D372" s="2"/>
      <c r="E372" s="2"/>
      <c r="F372" s="2"/>
      <c r="G372" s="2"/>
      <c r="H372" s="2"/>
      <c r="I372" s="55"/>
      <c r="J372" s="238" t="s">
        <v>174</v>
      </c>
      <c r="K372" s="238"/>
      <c r="L372" s="290" t="str">
        <f>IF(入力!$L$4="","",入力!$L$4)</f>
        <v/>
      </c>
      <c r="M372" s="290"/>
    </row>
    <row r="373" spans="1:14" ht="15">
      <c r="A373" s="2"/>
      <c r="B373" s="288" t="str">
        <f>IF(入力!$B$5=0,"",入力!$B$5)</f>
        <v/>
      </c>
      <c r="C373" s="288"/>
      <c r="D373" s="288"/>
      <c r="E373" s="22" t="s">
        <v>177</v>
      </c>
      <c r="F373" s="22"/>
      <c r="G373" s="62"/>
      <c r="H373" s="55"/>
      <c r="I373" s="55"/>
      <c r="J373" s="289" t="s">
        <v>176</v>
      </c>
      <c r="K373" s="289"/>
      <c r="L373" s="291" t="str">
        <f>IF(入力!$L$5="","",入力!$L$5)</f>
        <v/>
      </c>
      <c r="M373" s="291"/>
    </row>
    <row r="374" spans="1:14" ht="15">
      <c r="A374" s="2"/>
      <c r="B374" s="2"/>
      <c r="C374" s="138"/>
      <c r="D374" s="22"/>
      <c r="E374" s="22"/>
      <c r="F374" s="283" t="s">
        <v>104</v>
      </c>
      <c r="G374" s="284"/>
      <c r="H374" s="285"/>
      <c r="I374" s="55"/>
      <c r="J374" s="223" t="s">
        <v>58</v>
      </c>
      <c r="K374" s="223"/>
      <c r="L374" s="286" t="str">
        <f>IF(入力!$L$6="","",入力!$L$6)</f>
        <v/>
      </c>
      <c r="M374" s="287"/>
    </row>
    <row r="375" spans="1:14" ht="14.25">
      <c r="A375" s="22"/>
      <c r="B375" s="22"/>
      <c r="C375" s="101" t="s">
        <v>59</v>
      </c>
      <c r="D375" s="1"/>
      <c r="E375" s="22"/>
      <c r="F375" s="283" t="str">
        <f>$F$7</f>
        <v>1フリコミ</v>
      </c>
      <c r="G375" s="284"/>
      <c r="H375" s="285"/>
      <c r="I375" s="2"/>
      <c r="J375" s="223" t="s">
        <v>60</v>
      </c>
      <c r="K375" s="223"/>
      <c r="L375" s="286" t="str">
        <f>IF(入力!$L$7="","",入力!$L$7)</f>
        <v/>
      </c>
      <c r="M375" s="287"/>
    </row>
    <row r="376" spans="1:14" ht="14.25">
      <c r="A376" s="2"/>
      <c r="B376" s="292">
        <f>入力!$B$8</f>
        <v>43831</v>
      </c>
      <c r="C376" s="293"/>
      <c r="D376" s="294"/>
      <c r="E376" s="22"/>
      <c r="F376" s="3"/>
      <c r="G376" s="3"/>
      <c r="H376" s="3"/>
      <c r="I376" s="2"/>
      <c r="J376" s="223" t="s">
        <v>83</v>
      </c>
      <c r="K376" s="223"/>
      <c r="L376" s="295" t="str">
        <f>IF(入力!$L$8="","",入力!$L$8)</f>
        <v/>
      </c>
      <c r="M376" s="296"/>
    </row>
    <row r="377" spans="1:14" ht="14.25">
      <c r="A377" s="61"/>
      <c r="B377" s="61"/>
      <c r="C377" s="134"/>
      <c r="D377" s="134"/>
      <c r="E377" s="61"/>
      <c r="F377" s="61"/>
      <c r="G377" s="134"/>
      <c r="H377" s="134"/>
      <c r="I377" s="61"/>
      <c r="J377" s="134"/>
      <c r="K377" s="134"/>
      <c r="L377" s="134"/>
      <c r="M377" s="134"/>
    </row>
    <row r="378" spans="1:14" ht="14.25">
      <c r="A378" s="67"/>
      <c r="B378" s="68"/>
      <c r="C378" s="69" t="s">
        <v>173</v>
      </c>
      <c r="D378" s="209" t="s">
        <v>62</v>
      </c>
      <c r="E378" s="211" t="s">
        <v>63</v>
      </c>
      <c r="F378" s="70"/>
      <c r="G378" s="213" t="s">
        <v>84</v>
      </c>
      <c r="H378" s="214"/>
      <c r="I378" s="214"/>
      <c r="J378" s="214"/>
      <c r="K378" s="215"/>
      <c r="L378" s="136" t="s">
        <v>65</v>
      </c>
      <c r="M378" s="72" t="s">
        <v>66</v>
      </c>
    </row>
    <row r="379" spans="1:14" ht="14.25">
      <c r="A379" s="75"/>
      <c r="B379" s="76"/>
      <c r="C379" s="77" t="s">
        <v>86</v>
      </c>
      <c r="D379" s="210" t="s">
        <v>70</v>
      </c>
      <c r="E379" s="212"/>
      <c r="F379" s="76"/>
      <c r="G379" s="217" t="s">
        <v>87</v>
      </c>
      <c r="H379" s="218"/>
      <c r="I379" s="218"/>
      <c r="J379" s="218"/>
      <c r="K379" s="219"/>
      <c r="L379" s="78" t="s">
        <v>72</v>
      </c>
      <c r="M379" s="79" t="s">
        <v>169</v>
      </c>
    </row>
    <row r="380" spans="1:14" ht="18.75" customHeight="1">
      <c r="A380" s="82">
        <v>1</v>
      </c>
      <c r="B380" s="68"/>
      <c r="C380" s="130" t="str">
        <f>IF(入力!C380="","",+入力!C380)</f>
        <v/>
      </c>
      <c r="D380" s="269" t="str">
        <f>IF(入力!D380="","",+入力!D380)</f>
        <v/>
      </c>
      <c r="E380" s="271" t="str">
        <f>IF(入力!E380="","",+入力!E380)</f>
        <v/>
      </c>
      <c r="F380" s="198"/>
      <c r="G380" s="273" t="str">
        <f>IF(入力!G380="","",+入力!G380)</f>
        <v/>
      </c>
      <c r="H380" s="274"/>
      <c r="I380" s="274"/>
      <c r="J380" s="274"/>
      <c r="K380" s="275"/>
      <c r="L380" s="263" t="str">
        <f>IF(入力!L380=0,"",IF(入力!Q380=1,(入力!L380-入力!M380),入力!L380))</f>
        <v/>
      </c>
      <c r="M380" s="265">
        <f>入力!M380</f>
        <v>0</v>
      </c>
      <c r="N380" s="268">
        <f>IF(AND(M380&gt;0,ISNUMBER(L380)=TRUE),IF(ISNUMBER(入力!O380)=FALSE,"",INDEX((三万未満code,三万以上code),入力!O380+1,1,IF((L380+M380)&lt;30000,1,2))),0)</f>
        <v>0</v>
      </c>
    </row>
    <row r="381" spans="1:14" ht="18.75" customHeight="1">
      <c r="A381" s="84"/>
      <c r="B381" s="76"/>
      <c r="C381" s="131" t="str">
        <f>IF(入力!C381="","",+入力!C381)</f>
        <v/>
      </c>
      <c r="D381" s="270"/>
      <c r="E381" s="272"/>
      <c r="F381" s="199"/>
      <c r="G381" s="276"/>
      <c r="H381" s="276"/>
      <c r="I381" s="276"/>
      <c r="J381" s="276"/>
      <c r="K381" s="277"/>
      <c r="L381" s="278"/>
      <c r="M381" s="267"/>
      <c r="N381" s="268"/>
    </row>
    <row r="382" spans="1:14" ht="18.75" customHeight="1">
      <c r="A382" s="86">
        <v>2</v>
      </c>
      <c r="B382" s="68"/>
      <c r="C382" s="130" t="str">
        <f>IF(入力!C382="","",+入力!C382)</f>
        <v/>
      </c>
      <c r="D382" s="269" t="str">
        <f>IF(入力!D382="","",+入力!D382)</f>
        <v/>
      </c>
      <c r="E382" s="271" t="str">
        <f>IF(入力!E382="","",+入力!E382)</f>
        <v/>
      </c>
      <c r="F382" s="198"/>
      <c r="G382" s="273" t="str">
        <f>IF(入力!G382="","",+入力!G382)</f>
        <v/>
      </c>
      <c r="H382" s="274"/>
      <c r="I382" s="274"/>
      <c r="J382" s="274"/>
      <c r="K382" s="275"/>
      <c r="L382" s="263" t="str">
        <f>IF(入力!L382=0,"",IF(入力!Q382=1,(入力!L382-入力!M382),入力!L382))</f>
        <v/>
      </c>
      <c r="M382" s="265">
        <f>入力!M382</f>
        <v>0</v>
      </c>
      <c r="N382" s="268">
        <f>IF(AND(M382&gt;0,ISNUMBER(L382)=TRUE),IF(ISNUMBER(入力!O382)=FALSE,"",INDEX((三万未満code,三万以上code),入力!O382+1,1,IF((L382+M382)&lt;30000,1,2))),0)</f>
        <v>0</v>
      </c>
    </row>
    <row r="383" spans="1:14" ht="18.75" customHeight="1">
      <c r="A383" s="87"/>
      <c r="B383" s="88"/>
      <c r="C383" s="132" t="str">
        <f>IF(入力!C383="","",+入力!C383)</f>
        <v/>
      </c>
      <c r="D383" s="270"/>
      <c r="E383" s="272"/>
      <c r="F383" s="199"/>
      <c r="G383" s="276"/>
      <c r="H383" s="276"/>
      <c r="I383" s="276"/>
      <c r="J383" s="276"/>
      <c r="K383" s="277"/>
      <c r="L383" s="278"/>
      <c r="M383" s="267"/>
      <c r="N383" s="268"/>
    </row>
    <row r="384" spans="1:14" ht="18.75" customHeight="1">
      <c r="A384" s="86">
        <v>3</v>
      </c>
      <c r="B384" s="68"/>
      <c r="C384" s="130" t="str">
        <f>IF(入力!C384="","",+入力!C384)</f>
        <v/>
      </c>
      <c r="D384" s="269" t="str">
        <f>IF(入力!D384="","",+入力!D384)</f>
        <v/>
      </c>
      <c r="E384" s="271" t="str">
        <f>IF(入力!E384="","",+入力!E384)</f>
        <v/>
      </c>
      <c r="F384" s="198"/>
      <c r="G384" s="273" t="str">
        <f>IF(入力!G384="","",+入力!G384)</f>
        <v/>
      </c>
      <c r="H384" s="274"/>
      <c r="I384" s="274"/>
      <c r="J384" s="274"/>
      <c r="K384" s="275"/>
      <c r="L384" s="263" t="str">
        <f>IF(入力!L384=0,"",IF(入力!Q384=1,(入力!L384-入力!M384),入力!L384))</f>
        <v/>
      </c>
      <c r="M384" s="265">
        <f>入力!M384</f>
        <v>0</v>
      </c>
      <c r="N384" s="268">
        <f>IF(AND(M384&gt;0,ISNUMBER(L384)=TRUE),IF(ISNUMBER(入力!O384)=FALSE,"",INDEX((三万未満code,三万以上code),入力!O384+1,1,IF((L384+M384)&lt;30000,1,2))),0)</f>
        <v>0</v>
      </c>
    </row>
    <row r="385" spans="1:14" ht="18.75" customHeight="1">
      <c r="A385" s="87"/>
      <c r="B385" s="76"/>
      <c r="C385" s="132" t="str">
        <f>IF(入力!C385="","",+入力!C385)</f>
        <v/>
      </c>
      <c r="D385" s="270"/>
      <c r="E385" s="272"/>
      <c r="F385" s="199"/>
      <c r="G385" s="276"/>
      <c r="H385" s="276"/>
      <c r="I385" s="276"/>
      <c r="J385" s="276"/>
      <c r="K385" s="277"/>
      <c r="L385" s="278"/>
      <c r="M385" s="267"/>
      <c r="N385" s="268"/>
    </row>
    <row r="386" spans="1:14" ht="18.75" customHeight="1">
      <c r="A386" s="86">
        <v>4</v>
      </c>
      <c r="B386" s="68"/>
      <c r="C386" s="130" t="str">
        <f>IF(入力!C386="","",+入力!C386)</f>
        <v/>
      </c>
      <c r="D386" s="269" t="str">
        <f>IF(入力!D386="","",+入力!D386)</f>
        <v/>
      </c>
      <c r="E386" s="271" t="str">
        <f>IF(入力!E386="","",+入力!E386)</f>
        <v/>
      </c>
      <c r="F386" s="198"/>
      <c r="G386" s="273" t="str">
        <f>IF(入力!G386="","",+入力!G386)</f>
        <v/>
      </c>
      <c r="H386" s="274"/>
      <c r="I386" s="274"/>
      <c r="J386" s="274"/>
      <c r="K386" s="275"/>
      <c r="L386" s="263" t="str">
        <f>IF(入力!L386=0,"",IF(入力!Q386=1,(入力!L386-入力!M386),入力!L386))</f>
        <v/>
      </c>
      <c r="M386" s="265">
        <f>入力!M386</f>
        <v>0</v>
      </c>
      <c r="N386" s="268">
        <f>IF(AND(M386&gt;0,ISNUMBER(L386)=TRUE),IF(ISNUMBER(入力!O386)=FALSE,"",INDEX((三万未満code,三万以上code),入力!O386+1,1,IF((L386+M386)&lt;30000,1,2))),0)</f>
        <v>0</v>
      </c>
    </row>
    <row r="387" spans="1:14" ht="18.75" customHeight="1">
      <c r="A387" s="87"/>
      <c r="B387" s="88"/>
      <c r="C387" s="132" t="str">
        <f>IF(入力!C387="","",+入力!C387)</f>
        <v/>
      </c>
      <c r="D387" s="270"/>
      <c r="E387" s="272"/>
      <c r="F387" s="199"/>
      <c r="G387" s="276"/>
      <c r="H387" s="276"/>
      <c r="I387" s="276"/>
      <c r="J387" s="276"/>
      <c r="K387" s="277"/>
      <c r="L387" s="278"/>
      <c r="M387" s="267"/>
      <c r="N387" s="268"/>
    </row>
    <row r="388" spans="1:14" ht="18.75" customHeight="1">
      <c r="A388" s="86">
        <v>5</v>
      </c>
      <c r="B388" s="68"/>
      <c r="C388" s="130" t="str">
        <f>IF(入力!C388="","",+入力!C388)</f>
        <v/>
      </c>
      <c r="D388" s="269" t="str">
        <f>IF(入力!D388="","",+入力!D388)</f>
        <v/>
      </c>
      <c r="E388" s="271" t="str">
        <f>IF(入力!E388="","",+入力!E388)</f>
        <v/>
      </c>
      <c r="F388" s="198"/>
      <c r="G388" s="273" t="str">
        <f>IF(入力!G388="","",+入力!G388)</f>
        <v/>
      </c>
      <c r="H388" s="274"/>
      <c r="I388" s="274"/>
      <c r="J388" s="274"/>
      <c r="K388" s="275"/>
      <c r="L388" s="263" t="str">
        <f>IF(入力!L388=0,"",IF(入力!Q388=1,(入力!L388-入力!M388),入力!L388))</f>
        <v/>
      </c>
      <c r="M388" s="265">
        <f>入力!M388</f>
        <v>0</v>
      </c>
      <c r="N388" s="268">
        <f>IF(AND(M388&gt;0,ISNUMBER(L388)=TRUE),IF(ISNUMBER(入力!O388)=FALSE,"",INDEX((三万未満code,三万以上code),入力!O388+1,1,IF((L388+M388)&lt;30000,1,2))),0)</f>
        <v>0</v>
      </c>
    </row>
    <row r="389" spans="1:14" ht="18.75" customHeight="1">
      <c r="A389" s="87"/>
      <c r="B389" s="76"/>
      <c r="C389" s="132" t="str">
        <f>IF(入力!C389="","",+入力!C389)</f>
        <v/>
      </c>
      <c r="D389" s="270"/>
      <c r="E389" s="272"/>
      <c r="F389" s="199"/>
      <c r="G389" s="276"/>
      <c r="H389" s="276"/>
      <c r="I389" s="276"/>
      <c r="J389" s="276"/>
      <c r="K389" s="277"/>
      <c r="L389" s="278"/>
      <c r="M389" s="267"/>
      <c r="N389" s="268"/>
    </row>
    <row r="390" spans="1:14" ht="18.75" customHeight="1">
      <c r="A390" s="86">
        <v>6</v>
      </c>
      <c r="B390" s="68"/>
      <c r="C390" s="130" t="str">
        <f>IF(入力!C390="","",+入力!C390)</f>
        <v/>
      </c>
      <c r="D390" s="269" t="str">
        <f>IF(入力!D390="","",+入力!D390)</f>
        <v/>
      </c>
      <c r="E390" s="271" t="str">
        <f>IF(入力!E390="","",+入力!E390)</f>
        <v/>
      </c>
      <c r="F390" s="198"/>
      <c r="G390" s="273" t="str">
        <f>IF(入力!G390="","",+入力!G390)</f>
        <v/>
      </c>
      <c r="H390" s="274"/>
      <c r="I390" s="274"/>
      <c r="J390" s="274"/>
      <c r="K390" s="275"/>
      <c r="L390" s="263" t="str">
        <f>IF(入力!L390=0,"",IF(入力!Q390=1,(入力!L390-入力!M390),入力!L390))</f>
        <v/>
      </c>
      <c r="M390" s="265">
        <f>入力!M390</f>
        <v>0</v>
      </c>
      <c r="N390" s="268">
        <f>IF(AND(M390&gt;0,ISNUMBER(L390)=TRUE),IF(ISNUMBER(入力!O390)=FALSE,"",INDEX((三万未満code,三万以上code),入力!O390+1,1,IF((L390+M390)&lt;30000,1,2))),0)</f>
        <v>0</v>
      </c>
    </row>
    <row r="391" spans="1:14" ht="18.75" customHeight="1">
      <c r="A391" s="87"/>
      <c r="B391" s="88"/>
      <c r="C391" s="132" t="str">
        <f>IF(入力!C391="","",+入力!C391)</f>
        <v/>
      </c>
      <c r="D391" s="270"/>
      <c r="E391" s="272"/>
      <c r="F391" s="199"/>
      <c r="G391" s="276"/>
      <c r="H391" s="276"/>
      <c r="I391" s="276"/>
      <c r="J391" s="276"/>
      <c r="K391" s="277"/>
      <c r="L391" s="278"/>
      <c r="M391" s="267"/>
      <c r="N391" s="268"/>
    </row>
    <row r="392" spans="1:14" ht="18.75" customHeight="1">
      <c r="A392" s="86">
        <v>7</v>
      </c>
      <c r="B392" s="68"/>
      <c r="C392" s="130" t="str">
        <f>IF(入力!C392="","",+入力!C392)</f>
        <v/>
      </c>
      <c r="D392" s="269" t="str">
        <f>IF(入力!D392="","",+入力!D392)</f>
        <v/>
      </c>
      <c r="E392" s="271" t="str">
        <f>IF(入力!E392="","",+入力!E392)</f>
        <v/>
      </c>
      <c r="F392" s="198"/>
      <c r="G392" s="273" t="str">
        <f>IF(入力!G392="","",+入力!G392)</f>
        <v/>
      </c>
      <c r="H392" s="274"/>
      <c r="I392" s="274"/>
      <c r="J392" s="274"/>
      <c r="K392" s="275"/>
      <c r="L392" s="263" t="str">
        <f>IF(入力!L392=0,"",IF(入力!Q392=1,(入力!L392-入力!M392),入力!L392))</f>
        <v/>
      </c>
      <c r="M392" s="265">
        <f>入力!M392</f>
        <v>0</v>
      </c>
      <c r="N392" s="268">
        <f>IF(AND(M392&gt;0,ISNUMBER(L392)=TRUE),IF(ISNUMBER(入力!O392)=FALSE,"",INDEX((三万未満code,三万以上code),入力!O392+1,1,IF((L392+M392)&lt;30000,1,2))),0)</f>
        <v>0</v>
      </c>
    </row>
    <row r="393" spans="1:14" ht="18.75" customHeight="1">
      <c r="A393" s="87"/>
      <c r="B393" s="76"/>
      <c r="C393" s="132" t="str">
        <f>IF(入力!C393="","",+入力!C393)</f>
        <v/>
      </c>
      <c r="D393" s="270"/>
      <c r="E393" s="272"/>
      <c r="F393" s="199"/>
      <c r="G393" s="276"/>
      <c r="H393" s="276"/>
      <c r="I393" s="276"/>
      <c r="J393" s="276"/>
      <c r="K393" s="277"/>
      <c r="L393" s="278"/>
      <c r="M393" s="267"/>
      <c r="N393" s="268"/>
    </row>
    <row r="394" spans="1:14" ht="18.75" customHeight="1">
      <c r="A394" s="86">
        <v>8</v>
      </c>
      <c r="B394" s="68"/>
      <c r="C394" s="130" t="str">
        <f>IF(入力!C394="","",+入力!C394)</f>
        <v/>
      </c>
      <c r="D394" s="269" t="str">
        <f>IF(入力!D394="","",+入力!D394)</f>
        <v/>
      </c>
      <c r="E394" s="271" t="str">
        <f>IF(入力!E394="","",+入力!E394)</f>
        <v/>
      </c>
      <c r="F394" s="198"/>
      <c r="G394" s="273" t="str">
        <f>IF(入力!G394="","",+入力!G394)</f>
        <v/>
      </c>
      <c r="H394" s="274"/>
      <c r="I394" s="274"/>
      <c r="J394" s="274"/>
      <c r="K394" s="275"/>
      <c r="L394" s="263" t="str">
        <f>IF(入力!L394=0,"",IF(入力!Q394=1,(入力!L394-入力!M394),入力!L394))</f>
        <v/>
      </c>
      <c r="M394" s="265">
        <f>入力!M394</f>
        <v>0</v>
      </c>
      <c r="N394" s="268">
        <f>IF(AND(M394&gt;0,ISNUMBER(L394)=TRUE),IF(ISNUMBER(入力!O394)=FALSE,"",INDEX((三万未満code,三万以上code),入力!O394+1,1,IF((L394+M394)&lt;30000,1,2))),0)</f>
        <v>0</v>
      </c>
    </row>
    <row r="395" spans="1:14" ht="18.75" customHeight="1">
      <c r="A395" s="87"/>
      <c r="B395" s="88"/>
      <c r="C395" s="132" t="str">
        <f>IF(入力!C395="","",+入力!C395)</f>
        <v/>
      </c>
      <c r="D395" s="270"/>
      <c r="E395" s="272"/>
      <c r="F395" s="199"/>
      <c r="G395" s="276"/>
      <c r="H395" s="276"/>
      <c r="I395" s="276"/>
      <c r="J395" s="276"/>
      <c r="K395" s="277"/>
      <c r="L395" s="278"/>
      <c r="M395" s="267"/>
      <c r="N395" s="268"/>
    </row>
    <row r="396" spans="1:14" ht="18.75" customHeight="1">
      <c r="A396" s="86">
        <v>9</v>
      </c>
      <c r="B396" s="68"/>
      <c r="C396" s="130" t="str">
        <f>IF(入力!C396="","",+入力!C396)</f>
        <v/>
      </c>
      <c r="D396" s="269" t="str">
        <f>IF(入力!D396="","",+入力!D396)</f>
        <v/>
      </c>
      <c r="E396" s="271" t="str">
        <f>IF(入力!E396="","",+入力!E396)</f>
        <v/>
      </c>
      <c r="F396" s="198"/>
      <c r="G396" s="273" t="str">
        <f>IF(入力!G396="","",+入力!G396)</f>
        <v/>
      </c>
      <c r="H396" s="274"/>
      <c r="I396" s="274"/>
      <c r="J396" s="274"/>
      <c r="K396" s="275"/>
      <c r="L396" s="263" t="str">
        <f>IF(入力!L396=0,"",IF(入力!Q396=1,(入力!L396-入力!M396),入力!L396))</f>
        <v/>
      </c>
      <c r="M396" s="265">
        <f>入力!M396</f>
        <v>0</v>
      </c>
      <c r="N396" s="268">
        <f>IF(AND(M396&gt;0,ISNUMBER(L396)=TRUE),IF(ISNUMBER(入力!O396)=FALSE,"",INDEX((三万未満code,三万以上code),入力!O396+1,1,IF((L396+M396)&lt;30000,1,2))),0)</f>
        <v>0</v>
      </c>
    </row>
    <row r="397" spans="1:14" ht="18.75" customHeight="1">
      <c r="A397" s="87"/>
      <c r="B397" s="76"/>
      <c r="C397" s="132" t="str">
        <f>IF(入力!C397="","",+入力!C397)</f>
        <v/>
      </c>
      <c r="D397" s="270"/>
      <c r="E397" s="272"/>
      <c r="F397" s="199"/>
      <c r="G397" s="276"/>
      <c r="H397" s="276"/>
      <c r="I397" s="276"/>
      <c r="J397" s="276"/>
      <c r="K397" s="277"/>
      <c r="L397" s="278"/>
      <c r="M397" s="267"/>
      <c r="N397" s="268"/>
    </row>
    <row r="398" spans="1:14" ht="18.75" customHeight="1">
      <c r="A398" s="86">
        <v>10</v>
      </c>
      <c r="B398" s="68"/>
      <c r="C398" s="130" t="str">
        <f>IF(入力!C398="","",+入力!C398)</f>
        <v/>
      </c>
      <c r="D398" s="269" t="str">
        <f>IF(入力!D398="","",+入力!D398)</f>
        <v/>
      </c>
      <c r="E398" s="271" t="str">
        <f>IF(入力!E398="","",+入力!E398)</f>
        <v/>
      </c>
      <c r="F398" s="198"/>
      <c r="G398" s="273" t="str">
        <f>IF(入力!G398="","",+入力!G398)</f>
        <v/>
      </c>
      <c r="H398" s="274"/>
      <c r="I398" s="274"/>
      <c r="J398" s="274"/>
      <c r="K398" s="275"/>
      <c r="L398" s="263" t="str">
        <f>IF(入力!L398=0,"",IF(入力!Q398=1,(入力!L398-入力!M398),入力!L398))</f>
        <v/>
      </c>
      <c r="M398" s="265">
        <f>入力!M398</f>
        <v>0</v>
      </c>
      <c r="N398" s="268">
        <f>IF(AND(M398&gt;0,ISNUMBER(L398)=TRUE),IF(ISNUMBER(入力!O398)=FALSE,"",INDEX((三万未満code,三万以上code),入力!O398+1,1,IF((L398+M398)&lt;30000,1,2))),0)</f>
        <v>0</v>
      </c>
    </row>
    <row r="399" spans="1:14" ht="18.75" customHeight="1">
      <c r="A399" s="87"/>
      <c r="B399" s="88"/>
      <c r="C399" s="132" t="str">
        <f>IF(入力!C399="","",+入力!C399)</f>
        <v/>
      </c>
      <c r="D399" s="270"/>
      <c r="E399" s="272"/>
      <c r="F399" s="199"/>
      <c r="G399" s="276"/>
      <c r="H399" s="276"/>
      <c r="I399" s="276"/>
      <c r="J399" s="276"/>
      <c r="K399" s="277"/>
      <c r="L399" s="278"/>
      <c r="M399" s="267"/>
      <c r="N399" s="268"/>
    </row>
    <row r="400" spans="1:14" ht="18.75" customHeight="1">
      <c r="A400" s="86">
        <v>11</v>
      </c>
      <c r="B400" s="68"/>
      <c r="C400" s="130" t="str">
        <f>IF(入力!C400="","",+入力!C400)</f>
        <v/>
      </c>
      <c r="D400" s="269" t="str">
        <f>IF(入力!D400="","",+入力!D400)</f>
        <v/>
      </c>
      <c r="E400" s="271" t="str">
        <f>IF(入力!E400="","",+入力!E400)</f>
        <v/>
      </c>
      <c r="F400" s="198"/>
      <c r="G400" s="273" t="str">
        <f>IF(入力!G400="","",+入力!G400)</f>
        <v/>
      </c>
      <c r="H400" s="274"/>
      <c r="I400" s="274"/>
      <c r="J400" s="274"/>
      <c r="K400" s="275"/>
      <c r="L400" s="263" t="str">
        <f>IF(入力!L400=0,"",IF(入力!Q400=1,(入力!L400-入力!M400),入力!L400))</f>
        <v/>
      </c>
      <c r="M400" s="265">
        <f>入力!M400</f>
        <v>0</v>
      </c>
      <c r="N400" s="268">
        <f>IF(AND(M400&gt;0,ISNUMBER(L400)=TRUE),IF(ISNUMBER(入力!O400)=FALSE,"",INDEX((三万未満code,三万以上code),入力!O400+1,1,IF((L400+M400)&lt;30000,1,2))),0)</f>
        <v>0</v>
      </c>
    </row>
    <row r="401" spans="1:14" ht="18.75" customHeight="1">
      <c r="A401" s="87"/>
      <c r="B401" s="76"/>
      <c r="C401" s="132" t="str">
        <f>IF(入力!C401="","",+入力!C401)</f>
        <v/>
      </c>
      <c r="D401" s="270"/>
      <c r="E401" s="272"/>
      <c r="F401" s="199"/>
      <c r="G401" s="276"/>
      <c r="H401" s="276"/>
      <c r="I401" s="276"/>
      <c r="J401" s="276"/>
      <c r="K401" s="277"/>
      <c r="L401" s="278"/>
      <c r="M401" s="267"/>
      <c r="N401" s="268"/>
    </row>
    <row r="402" spans="1:14" ht="18.75" customHeight="1">
      <c r="A402" s="86">
        <v>12</v>
      </c>
      <c r="B402" s="68"/>
      <c r="C402" s="130" t="str">
        <f>IF(入力!C402="","",+入力!C402)</f>
        <v/>
      </c>
      <c r="D402" s="269" t="str">
        <f>IF(入力!D402="","",+入力!D402)</f>
        <v/>
      </c>
      <c r="E402" s="271" t="str">
        <f>IF(入力!E402="","",+入力!E402)</f>
        <v/>
      </c>
      <c r="F402" s="198"/>
      <c r="G402" s="273" t="str">
        <f>IF(入力!G402="","",+入力!G402)</f>
        <v/>
      </c>
      <c r="H402" s="274"/>
      <c r="I402" s="274"/>
      <c r="J402" s="274"/>
      <c r="K402" s="275"/>
      <c r="L402" s="263" t="str">
        <f>IF(入力!L402=0,"",IF(入力!Q402=1,(入力!L402-入力!M402),入力!L402))</f>
        <v/>
      </c>
      <c r="M402" s="265">
        <f>入力!M402</f>
        <v>0</v>
      </c>
      <c r="N402" s="268">
        <f>IF(AND(M402&gt;0,ISNUMBER(L402)=TRUE),IF(ISNUMBER(入力!O402)=FALSE,"",INDEX((三万未満code,三万以上code),入力!O402+1,1,IF((L402+M402)&lt;30000,1,2))),0)</f>
        <v>0</v>
      </c>
    </row>
    <row r="403" spans="1:14" ht="18.75" customHeight="1">
      <c r="A403" s="87"/>
      <c r="B403" s="88"/>
      <c r="C403" s="132" t="str">
        <f>IF(入力!C403="","",+入力!C403)</f>
        <v/>
      </c>
      <c r="D403" s="270"/>
      <c r="E403" s="272"/>
      <c r="F403" s="199"/>
      <c r="G403" s="276"/>
      <c r="H403" s="276"/>
      <c r="I403" s="276"/>
      <c r="J403" s="276"/>
      <c r="K403" s="277"/>
      <c r="L403" s="278"/>
      <c r="M403" s="267"/>
      <c r="N403" s="268"/>
    </row>
    <row r="404" spans="1:14" ht="18.75" customHeight="1">
      <c r="A404" s="86">
        <v>13</v>
      </c>
      <c r="B404" s="68"/>
      <c r="C404" s="130" t="str">
        <f>IF(入力!C404="","",+入力!C404)</f>
        <v/>
      </c>
      <c r="D404" s="269" t="str">
        <f>IF(入力!D404="","",+入力!D404)</f>
        <v/>
      </c>
      <c r="E404" s="271" t="str">
        <f>IF(入力!E404="","",+入力!E404)</f>
        <v/>
      </c>
      <c r="F404" s="198"/>
      <c r="G404" s="273" t="str">
        <f>IF(入力!G404="","",+入力!G404)</f>
        <v/>
      </c>
      <c r="H404" s="274"/>
      <c r="I404" s="274"/>
      <c r="J404" s="274"/>
      <c r="K404" s="275"/>
      <c r="L404" s="263" t="str">
        <f>IF(入力!L404=0,"",IF(入力!Q404=1,(入力!L404-入力!M404),入力!L404))</f>
        <v/>
      </c>
      <c r="M404" s="265">
        <f>入力!M404</f>
        <v>0</v>
      </c>
      <c r="N404" s="268">
        <f>IF(AND(M404&gt;0,ISNUMBER(L404)=TRUE),IF(ISNUMBER(入力!O404)=FALSE,"",INDEX((三万未満code,三万以上code),入力!O404+1,1,IF((L404+M404)&lt;30000,1,2))),0)</f>
        <v>0</v>
      </c>
    </row>
    <row r="405" spans="1:14" ht="18.75" customHeight="1">
      <c r="A405" s="87"/>
      <c r="B405" s="76"/>
      <c r="C405" s="132" t="str">
        <f>IF(入力!C405="","",+入力!C405)</f>
        <v/>
      </c>
      <c r="D405" s="270"/>
      <c r="E405" s="272"/>
      <c r="F405" s="199"/>
      <c r="G405" s="276"/>
      <c r="H405" s="276"/>
      <c r="I405" s="276"/>
      <c r="J405" s="276"/>
      <c r="K405" s="277"/>
      <c r="L405" s="278"/>
      <c r="M405" s="267"/>
      <c r="N405" s="268"/>
    </row>
    <row r="406" spans="1:14" ht="18.75" customHeight="1">
      <c r="A406" s="86">
        <v>14</v>
      </c>
      <c r="B406" s="68"/>
      <c r="C406" s="130" t="str">
        <f>IF(入力!C406="","",+入力!C406)</f>
        <v/>
      </c>
      <c r="D406" s="269" t="str">
        <f>IF(入力!D406="","",+入力!D406)</f>
        <v/>
      </c>
      <c r="E406" s="271" t="str">
        <f>IF(入力!E406="","",+入力!E406)</f>
        <v/>
      </c>
      <c r="F406" s="198"/>
      <c r="G406" s="273" t="str">
        <f>IF(入力!G406="","",+入力!G406)</f>
        <v/>
      </c>
      <c r="H406" s="274"/>
      <c r="I406" s="274"/>
      <c r="J406" s="274"/>
      <c r="K406" s="275"/>
      <c r="L406" s="263" t="str">
        <f>IF(入力!L406=0,"",IF(入力!Q406=1,(入力!L406-入力!M406),入力!L406))</f>
        <v/>
      </c>
      <c r="M406" s="265">
        <f>入力!M406</f>
        <v>0</v>
      </c>
      <c r="N406" s="268">
        <f>IF(AND(M406&gt;0,ISNUMBER(L406)=TRUE),IF(ISNUMBER(入力!O406)=FALSE,"",INDEX((三万未満code,三万以上code),入力!O406+1,1,IF((L406+M406)&lt;30000,1,2))),0)</f>
        <v>0</v>
      </c>
    </row>
    <row r="407" spans="1:14" ht="18.75" customHeight="1">
      <c r="A407" s="87"/>
      <c r="B407" s="88"/>
      <c r="C407" s="132" t="str">
        <f>IF(入力!C407="","",+入力!C407)</f>
        <v/>
      </c>
      <c r="D407" s="270"/>
      <c r="E407" s="272"/>
      <c r="F407" s="199"/>
      <c r="G407" s="276"/>
      <c r="H407" s="276"/>
      <c r="I407" s="276"/>
      <c r="J407" s="276"/>
      <c r="K407" s="277"/>
      <c r="L407" s="278"/>
      <c r="M407" s="267"/>
      <c r="N407" s="268"/>
    </row>
    <row r="408" spans="1:14" ht="18.75" customHeight="1">
      <c r="A408" s="86">
        <v>15</v>
      </c>
      <c r="B408" s="68"/>
      <c r="C408" s="130" t="str">
        <f>IF(入力!C408="","",+入力!C408)</f>
        <v/>
      </c>
      <c r="D408" s="269" t="str">
        <f>IF(入力!D408="","",+入力!D408)</f>
        <v/>
      </c>
      <c r="E408" s="271" t="str">
        <f>IF(入力!E408="","",+入力!E408)</f>
        <v/>
      </c>
      <c r="F408" s="198"/>
      <c r="G408" s="273" t="str">
        <f>IF(入力!G408="","",+入力!G408)</f>
        <v/>
      </c>
      <c r="H408" s="274"/>
      <c r="I408" s="274"/>
      <c r="J408" s="274"/>
      <c r="K408" s="275"/>
      <c r="L408" s="263" t="str">
        <f>IF(入力!L408=0,"",IF(入力!Q408=1,(入力!L408-入力!M408),入力!L408))</f>
        <v/>
      </c>
      <c r="M408" s="265">
        <f>入力!M408</f>
        <v>0</v>
      </c>
      <c r="N408" s="268">
        <f>IF(AND(M408&gt;0,ISNUMBER(L408)=TRUE),IF(ISNUMBER(入力!O408)=FALSE,"",INDEX((三万未満code,三万以上code),入力!O408+1,1,IF((L408+M408)&lt;30000,1,2))),0)</f>
        <v>0</v>
      </c>
    </row>
    <row r="409" spans="1:14" ht="18.75" customHeight="1">
      <c r="A409" s="75"/>
      <c r="B409" s="76"/>
      <c r="C409" s="132" t="str">
        <f>IF(入力!C409="","",+入力!C409)</f>
        <v/>
      </c>
      <c r="D409" s="270"/>
      <c r="E409" s="272"/>
      <c r="F409" s="199"/>
      <c r="G409" s="276"/>
      <c r="H409" s="276"/>
      <c r="I409" s="276"/>
      <c r="J409" s="276"/>
      <c r="K409" s="277"/>
      <c r="L409" s="278"/>
      <c r="M409" s="267"/>
      <c r="N409" s="268"/>
    </row>
    <row r="410" spans="1:14" ht="14.25">
      <c r="A410" s="175" t="s">
        <v>62</v>
      </c>
      <c r="B410" s="175"/>
      <c r="C410" s="91" t="s">
        <v>77</v>
      </c>
      <c r="D410" s="135" t="s">
        <v>78</v>
      </c>
      <c r="E410" s="89"/>
      <c r="F410" s="36"/>
      <c r="G410" s="111"/>
      <c r="H410" s="198">
        <f>COUNTIF(L380:L409,"&gt;=1")</f>
        <v>0</v>
      </c>
      <c r="I410" s="178" t="s">
        <v>75</v>
      </c>
      <c r="J410" s="180" t="s">
        <v>76</v>
      </c>
      <c r="K410" s="181"/>
      <c r="L410" s="279">
        <f>SUM(L380:L409)</f>
        <v>0</v>
      </c>
      <c r="M410" s="281">
        <f>SUM(M380:M409)</f>
        <v>0</v>
      </c>
    </row>
    <row r="411" spans="1:14" ht="14.25">
      <c r="A411" s="175"/>
      <c r="B411" s="175"/>
      <c r="C411" s="91" t="s">
        <v>79</v>
      </c>
      <c r="D411" s="135" t="s">
        <v>80</v>
      </c>
      <c r="E411" s="22"/>
      <c r="F411" s="22"/>
      <c r="G411" s="93"/>
      <c r="H411" s="199"/>
      <c r="I411" s="179"/>
      <c r="J411" s="182"/>
      <c r="K411" s="183"/>
      <c r="L411" s="280"/>
      <c r="M411" s="282"/>
    </row>
    <row r="412" spans="1:14" ht="14.25">
      <c r="A412" s="175"/>
      <c r="B412" s="175"/>
      <c r="C412" s="91" t="s">
        <v>165</v>
      </c>
      <c r="D412" s="135" t="s">
        <v>167</v>
      </c>
      <c r="E412" s="112"/>
      <c r="F412" s="22"/>
      <c r="G412" s="93"/>
      <c r="H412" s="198">
        <f>H366+H410</f>
        <v>0</v>
      </c>
      <c r="I412" s="178" t="s">
        <v>75</v>
      </c>
      <c r="J412" s="180" t="s">
        <v>81</v>
      </c>
      <c r="K412" s="181"/>
      <c r="L412" s="263">
        <f>L410+L366</f>
        <v>0</v>
      </c>
      <c r="M412" s="265">
        <f>M410+M366</f>
        <v>0</v>
      </c>
    </row>
    <row r="413" spans="1:14" ht="14.25">
      <c r="A413" s="175"/>
      <c r="B413" s="175"/>
      <c r="C413" s="91" t="s">
        <v>166</v>
      </c>
      <c r="D413" s="135" t="s">
        <v>168</v>
      </c>
      <c r="E413" s="96"/>
      <c r="F413" s="22"/>
      <c r="G413" s="93"/>
      <c r="H413" s="262"/>
      <c r="I413" s="179"/>
      <c r="J413" s="182"/>
      <c r="K413" s="183"/>
      <c r="L413" s="264"/>
      <c r="M413" s="266"/>
    </row>
    <row r="414" spans="1:14" hidden="1">
      <c r="M414" s="143">
        <f>$M$46</f>
        <v>2020.01</v>
      </c>
    </row>
    <row r="415" spans="1:14" ht="21">
      <c r="A415" s="3"/>
      <c r="B415" s="3"/>
      <c r="C415" s="145">
        <f>C$1</f>
        <v>2020.01</v>
      </c>
      <c r="D415" s="3"/>
      <c r="E415" s="230" t="s">
        <v>142</v>
      </c>
      <c r="F415" s="297"/>
      <c r="G415" s="297"/>
      <c r="H415" s="297"/>
      <c r="I415" s="297"/>
      <c r="J415" s="98"/>
      <c r="K415" s="50"/>
      <c r="L415" s="139"/>
      <c r="M415" s="104" t="str">
        <f>入力!M415</f>
        <v>ページ 10</v>
      </c>
    </row>
    <row r="416" spans="1:14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4" ht="21">
      <c r="A417" s="2"/>
      <c r="B417" s="2"/>
      <c r="C417" s="2"/>
      <c r="D417" s="2"/>
      <c r="E417" s="54"/>
      <c r="F417" s="54"/>
      <c r="G417" s="54"/>
      <c r="H417" s="54"/>
      <c r="I417" s="55"/>
      <c r="J417" s="98"/>
      <c r="K417" s="50" t="s">
        <v>55</v>
      </c>
      <c r="L417" s="298">
        <f>IF(入力!$L$3="","平成　　年　　月　　日",入力!$L$3)</f>
        <v>43831</v>
      </c>
      <c r="M417" s="299"/>
    </row>
    <row r="418" spans="1:14" ht="15">
      <c r="A418" s="2"/>
      <c r="B418" s="2"/>
      <c r="C418" s="2" t="str">
        <f>+入力!$C418</f>
        <v>福島銀行</v>
      </c>
      <c r="D418" s="2"/>
      <c r="E418" s="2"/>
      <c r="F418" s="2"/>
      <c r="G418" s="2"/>
      <c r="H418" s="2"/>
      <c r="I418" s="55"/>
      <c r="J418" s="238" t="s">
        <v>174</v>
      </c>
      <c r="K418" s="238"/>
      <c r="L418" s="290" t="str">
        <f>IF(入力!$L$4="","",入力!$L$4)</f>
        <v/>
      </c>
      <c r="M418" s="290"/>
    </row>
    <row r="419" spans="1:14" ht="15">
      <c r="A419" s="2"/>
      <c r="B419" s="288" t="str">
        <f>IF(入力!$B$5=0,"",入力!$B$5)</f>
        <v/>
      </c>
      <c r="C419" s="288"/>
      <c r="D419" s="288"/>
      <c r="E419" s="22" t="s">
        <v>177</v>
      </c>
      <c r="F419" s="22"/>
      <c r="G419" s="62"/>
      <c r="H419" s="55"/>
      <c r="I419" s="55"/>
      <c r="J419" s="289" t="s">
        <v>176</v>
      </c>
      <c r="K419" s="289"/>
      <c r="L419" s="291" t="str">
        <f>IF(入力!$L$5="","",入力!$L$5)</f>
        <v/>
      </c>
      <c r="M419" s="291"/>
    </row>
    <row r="420" spans="1:14" ht="15">
      <c r="A420" s="2"/>
      <c r="B420" s="2"/>
      <c r="C420" s="138"/>
      <c r="D420" s="22"/>
      <c r="E420" s="22"/>
      <c r="F420" s="283" t="s">
        <v>104</v>
      </c>
      <c r="G420" s="284"/>
      <c r="H420" s="285"/>
      <c r="I420" s="55"/>
      <c r="J420" s="223" t="s">
        <v>58</v>
      </c>
      <c r="K420" s="223"/>
      <c r="L420" s="286" t="str">
        <f>IF(入力!$L$6="","",入力!$L$6)</f>
        <v/>
      </c>
      <c r="M420" s="287"/>
    </row>
    <row r="421" spans="1:14" ht="14.25">
      <c r="A421" s="22"/>
      <c r="B421" s="22"/>
      <c r="C421" s="101" t="s">
        <v>59</v>
      </c>
      <c r="D421" s="1"/>
      <c r="E421" s="22"/>
      <c r="F421" s="283" t="str">
        <f>$F$7</f>
        <v>1フリコミ</v>
      </c>
      <c r="G421" s="284"/>
      <c r="H421" s="285"/>
      <c r="I421" s="2"/>
      <c r="J421" s="223" t="s">
        <v>60</v>
      </c>
      <c r="K421" s="223"/>
      <c r="L421" s="286" t="str">
        <f>IF(入力!$L$7="","",入力!$L$7)</f>
        <v/>
      </c>
      <c r="M421" s="287"/>
    </row>
    <row r="422" spans="1:14" ht="14.25">
      <c r="A422" s="2"/>
      <c r="B422" s="292">
        <f>入力!$B$8</f>
        <v>43831</v>
      </c>
      <c r="C422" s="293"/>
      <c r="D422" s="294"/>
      <c r="E422" s="22"/>
      <c r="F422" s="3"/>
      <c r="G422" s="3"/>
      <c r="H422" s="3"/>
      <c r="I422" s="2"/>
      <c r="J422" s="223" t="s">
        <v>83</v>
      </c>
      <c r="K422" s="223"/>
      <c r="L422" s="295" t="str">
        <f>IF(入力!$L$8="","",入力!$L$8)</f>
        <v/>
      </c>
      <c r="M422" s="296"/>
    </row>
    <row r="423" spans="1:14" ht="14.25">
      <c r="A423" s="61"/>
      <c r="B423" s="61"/>
      <c r="C423" s="134"/>
      <c r="D423" s="134"/>
      <c r="E423" s="61"/>
      <c r="F423" s="61"/>
      <c r="G423" s="134"/>
      <c r="H423" s="134"/>
      <c r="I423" s="61"/>
      <c r="J423" s="134"/>
      <c r="K423" s="134"/>
      <c r="L423" s="134"/>
      <c r="M423" s="134"/>
    </row>
    <row r="424" spans="1:14" ht="14.25">
      <c r="A424" s="67"/>
      <c r="B424" s="68"/>
      <c r="C424" s="69" t="s">
        <v>173</v>
      </c>
      <c r="D424" s="209" t="s">
        <v>62</v>
      </c>
      <c r="E424" s="211" t="s">
        <v>63</v>
      </c>
      <c r="F424" s="70"/>
      <c r="G424" s="213" t="s">
        <v>84</v>
      </c>
      <c r="H424" s="214"/>
      <c r="I424" s="214"/>
      <c r="J424" s="214"/>
      <c r="K424" s="215"/>
      <c r="L424" s="136" t="s">
        <v>65</v>
      </c>
      <c r="M424" s="72" t="s">
        <v>66</v>
      </c>
    </row>
    <row r="425" spans="1:14" ht="14.25">
      <c r="A425" s="75"/>
      <c r="B425" s="76"/>
      <c r="C425" s="77" t="s">
        <v>86</v>
      </c>
      <c r="D425" s="210" t="s">
        <v>70</v>
      </c>
      <c r="E425" s="212"/>
      <c r="F425" s="76"/>
      <c r="G425" s="217" t="s">
        <v>87</v>
      </c>
      <c r="H425" s="218"/>
      <c r="I425" s="218"/>
      <c r="J425" s="218"/>
      <c r="K425" s="219"/>
      <c r="L425" s="78" t="s">
        <v>72</v>
      </c>
      <c r="M425" s="79" t="s">
        <v>169</v>
      </c>
    </row>
    <row r="426" spans="1:14" ht="18.75" customHeight="1">
      <c r="A426" s="82">
        <v>1</v>
      </c>
      <c r="B426" s="68"/>
      <c r="C426" s="130" t="str">
        <f>IF(入力!C426="","",+入力!C426)</f>
        <v/>
      </c>
      <c r="D426" s="269" t="str">
        <f>IF(入力!D426="","",+入力!D426)</f>
        <v/>
      </c>
      <c r="E426" s="271" t="str">
        <f>IF(入力!E426="","",+入力!E426)</f>
        <v/>
      </c>
      <c r="F426" s="198"/>
      <c r="G426" s="273" t="str">
        <f>IF(入力!G426="","",+入力!G426)</f>
        <v/>
      </c>
      <c r="H426" s="274"/>
      <c r="I426" s="274"/>
      <c r="J426" s="274"/>
      <c r="K426" s="275"/>
      <c r="L426" s="263" t="str">
        <f>IF(入力!L426=0,"",IF(入力!Q426=1,(入力!L426-入力!M426),入力!L426))</f>
        <v/>
      </c>
      <c r="M426" s="265">
        <f>入力!M426</f>
        <v>0</v>
      </c>
      <c r="N426" s="268">
        <f>IF(AND(M426&gt;0,ISNUMBER(L426)=TRUE),IF(ISNUMBER(入力!O426)=FALSE,"",INDEX((三万未満code,三万以上code),入力!O426+1,1,IF((L426+M426)&lt;30000,1,2))),0)</f>
        <v>0</v>
      </c>
    </row>
    <row r="427" spans="1:14" ht="18.75" customHeight="1">
      <c r="A427" s="84"/>
      <c r="B427" s="76"/>
      <c r="C427" s="131" t="str">
        <f>IF(入力!C427="","",+入力!C427)</f>
        <v/>
      </c>
      <c r="D427" s="270"/>
      <c r="E427" s="272"/>
      <c r="F427" s="199"/>
      <c r="G427" s="276"/>
      <c r="H427" s="276"/>
      <c r="I427" s="276"/>
      <c r="J427" s="276"/>
      <c r="K427" s="277"/>
      <c r="L427" s="278"/>
      <c r="M427" s="267"/>
      <c r="N427" s="268"/>
    </row>
    <row r="428" spans="1:14" ht="18.75" customHeight="1">
      <c r="A428" s="86">
        <v>2</v>
      </c>
      <c r="B428" s="68"/>
      <c r="C428" s="130" t="str">
        <f>IF(入力!C428="","",+入力!C428)</f>
        <v/>
      </c>
      <c r="D428" s="269" t="str">
        <f>IF(入力!D428="","",+入力!D428)</f>
        <v/>
      </c>
      <c r="E428" s="271" t="str">
        <f>IF(入力!E428="","",+入力!E428)</f>
        <v/>
      </c>
      <c r="F428" s="198"/>
      <c r="G428" s="273" t="str">
        <f>IF(入力!G428="","",+入力!G428)</f>
        <v/>
      </c>
      <c r="H428" s="274"/>
      <c r="I428" s="274"/>
      <c r="J428" s="274"/>
      <c r="K428" s="275"/>
      <c r="L428" s="263" t="str">
        <f>IF(入力!L428=0,"",IF(入力!Q428=1,(入力!L428-入力!M428),入力!L428))</f>
        <v/>
      </c>
      <c r="M428" s="265">
        <f>入力!M428</f>
        <v>0</v>
      </c>
      <c r="N428" s="268">
        <f>IF(AND(M428&gt;0,ISNUMBER(L428)=TRUE),IF(ISNUMBER(入力!O428)=FALSE,"",INDEX((三万未満code,三万以上code),入力!O428+1,1,IF((L428+M428)&lt;30000,1,2))),0)</f>
        <v>0</v>
      </c>
    </row>
    <row r="429" spans="1:14" ht="18.75" customHeight="1">
      <c r="A429" s="87"/>
      <c r="B429" s="88"/>
      <c r="C429" s="132" t="str">
        <f>IF(入力!C429="","",+入力!C429)</f>
        <v/>
      </c>
      <c r="D429" s="270"/>
      <c r="E429" s="272"/>
      <c r="F429" s="199"/>
      <c r="G429" s="276"/>
      <c r="H429" s="276"/>
      <c r="I429" s="276"/>
      <c r="J429" s="276"/>
      <c r="K429" s="277"/>
      <c r="L429" s="278"/>
      <c r="M429" s="267"/>
      <c r="N429" s="268"/>
    </row>
    <row r="430" spans="1:14" ht="18.75" customHeight="1">
      <c r="A430" s="86">
        <v>3</v>
      </c>
      <c r="B430" s="68"/>
      <c r="C430" s="130" t="str">
        <f>IF(入力!C430="","",+入力!C430)</f>
        <v/>
      </c>
      <c r="D430" s="269" t="str">
        <f>IF(入力!D430="","",+入力!D430)</f>
        <v/>
      </c>
      <c r="E430" s="271" t="str">
        <f>IF(入力!E430="","",+入力!E430)</f>
        <v/>
      </c>
      <c r="F430" s="198"/>
      <c r="G430" s="273" t="str">
        <f>IF(入力!G430="","",+入力!G430)</f>
        <v/>
      </c>
      <c r="H430" s="274"/>
      <c r="I430" s="274"/>
      <c r="J430" s="274"/>
      <c r="K430" s="275"/>
      <c r="L430" s="263" t="str">
        <f>IF(入力!L430=0,"",IF(入力!Q430=1,(入力!L430-入力!M430),入力!L430))</f>
        <v/>
      </c>
      <c r="M430" s="265">
        <f>入力!M430</f>
        <v>0</v>
      </c>
      <c r="N430" s="268">
        <f>IF(AND(M430&gt;0,ISNUMBER(L430)=TRUE),IF(ISNUMBER(入力!O430)=FALSE,"",INDEX((三万未満code,三万以上code),入力!O430+1,1,IF((L430+M430)&lt;30000,1,2))),0)</f>
        <v>0</v>
      </c>
    </row>
    <row r="431" spans="1:14" ht="18.75" customHeight="1">
      <c r="A431" s="87"/>
      <c r="B431" s="76"/>
      <c r="C431" s="132" t="str">
        <f>IF(入力!C431="","",+入力!C431)</f>
        <v/>
      </c>
      <c r="D431" s="270"/>
      <c r="E431" s="272"/>
      <c r="F431" s="199"/>
      <c r="G431" s="276"/>
      <c r="H431" s="276"/>
      <c r="I431" s="276"/>
      <c r="J431" s="276"/>
      <c r="K431" s="277"/>
      <c r="L431" s="278"/>
      <c r="M431" s="267"/>
      <c r="N431" s="268"/>
    </row>
    <row r="432" spans="1:14" ht="18.75" customHeight="1">
      <c r="A432" s="86">
        <v>4</v>
      </c>
      <c r="B432" s="68"/>
      <c r="C432" s="130" t="str">
        <f>IF(入力!C432="","",+入力!C432)</f>
        <v/>
      </c>
      <c r="D432" s="269" t="str">
        <f>IF(入力!D432="","",+入力!D432)</f>
        <v/>
      </c>
      <c r="E432" s="271" t="str">
        <f>IF(入力!E432="","",+入力!E432)</f>
        <v/>
      </c>
      <c r="F432" s="198"/>
      <c r="G432" s="273" t="str">
        <f>IF(入力!G432="","",+入力!G432)</f>
        <v/>
      </c>
      <c r="H432" s="274"/>
      <c r="I432" s="274"/>
      <c r="J432" s="274"/>
      <c r="K432" s="275"/>
      <c r="L432" s="263" t="str">
        <f>IF(入力!L432=0,"",IF(入力!Q432=1,(入力!L432-入力!M432),入力!L432))</f>
        <v/>
      </c>
      <c r="M432" s="265">
        <f>入力!M432</f>
        <v>0</v>
      </c>
      <c r="N432" s="268">
        <f>IF(AND(M432&gt;0,ISNUMBER(L432)=TRUE),IF(ISNUMBER(入力!O432)=FALSE,"",INDEX((三万未満code,三万以上code),入力!O432+1,1,IF((L432+M432)&lt;30000,1,2))),0)</f>
        <v>0</v>
      </c>
    </row>
    <row r="433" spans="1:14" ht="18.75" customHeight="1">
      <c r="A433" s="87"/>
      <c r="B433" s="88"/>
      <c r="C433" s="132" t="str">
        <f>IF(入力!C433="","",+入力!C433)</f>
        <v/>
      </c>
      <c r="D433" s="270"/>
      <c r="E433" s="272"/>
      <c r="F433" s="199"/>
      <c r="G433" s="276"/>
      <c r="H433" s="276"/>
      <c r="I433" s="276"/>
      <c r="J433" s="276"/>
      <c r="K433" s="277"/>
      <c r="L433" s="278"/>
      <c r="M433" s="267"/>
      <c r="N433" s="268"/>
    </row>
    <row r="434" spans="1:14" ht="18.75" customHeight="1">
      <c r="A434" s="86">
        <v>5</v>
      </c>
      <c r="B434" s="68"/>
      <c r="C434" s="130" t="str">
        <f>IF(入力!C434="","",+入力!C434)</f>
        <v/>
      </c>
      <c r="D434" s="269" t="str">
        <f>IF(入力!D434="","",+入力!D434)</f>
        <v/>
      </c>
      <c r="E434" s="271" t="str">
        <f>IF(入力!E434="","",+入力!E434)</f>
        <v/>
      </c>
      <c r="F434" s="198"/>
      <c r="G434" s="273" t="str">
        <f>IF(入力!G434="","",+入力!G434)</f>
        <v/>
      </c>
      <c r="H434" s="274"/>
      <c r="I434" s="274"/>
      <c r="J434" s="274"/>
      <c r="K434" s="275"/>
      <c r="L434" s="263" t="str">
        <f>IF(入力!L434=0,"",IF(入力!Q434=1,(入力!L434-入力!M434),入力!L434))</f>
        <v/>
      </c>
      <c r="M434" s="265">
        <f>入力!M434</f>
        <v>0</v>
      </c>
      <c r="N434" s="268">
        <f>IF(AND(M434&gt;0,ISNUMBER(L434)=TRUE),IF(ISNUMBER(入力!O434)=FALSE,"",INDEX((三万未満code,三万以上code),入力!O434+1,1,IF((L434+M434)&lt;30000,1,2))),0)</f>
        <v>0</v>
      </c>
    </row>
    <row r="435" spans="1:14" ht="18.75" customHeight="1">
      <c r="A435" s="87"/>
      <c r="B435" s="76"/>
      <c r="C435" s="132" t="str">
        <f>IF(入力!C435="","",+入力!C435)</f>
        <v/>
      </c>
      <c r="D435" s="270"/>
      <c r="E435" s="272"/>
      <c r="F435" s="199"/>
      <c r="G435" s="276"/>
      <c r="H435" s="276"/>
      <c r="I435" s="276"/>
      <c r="J435" s="276"/>
      <c r="K435" s="277"/>
      <c r="L435" s="278"/>
      <c r="M435" s="267"/>
      <c r="N435" s="268"/>
    </row>
    <row r="436" spans="1:14" ht="18.75" customHeight="1">
      <c r="A436" s="86">
        <v>6</v>
      </c>
      <c r="B436" s="68"/>
      <c r="C436" s="130" t="str">
        <f>IF(入力!C436="","",+入力!C436)</f>
        <v/>
      </c>
      <c r="D436" s="269" t="str">
        <f>IF(入力!D436="","",+入力!D436)</f>
        <v/>
      </c>
      <c r="E436" s="271" t="str">
        <f>IF(入力!E436="","",+入力!E436)</f>
        <v/>
      </c>
      <c r="F436" s="198"/>
      <c r="G436" s="273" t="str">
        <f>IF(入力!G436="","",+入力!G436)</f>
        <v/>
      </c>
      <c r="H436" s="274"/>
      <c r="I436" s="274"/>
      <c r="J436" s="274"/>
      <c r="K436" s="275"/>
      <c r="L436" s="263" t="str">
        <f>IF(入力!L436=0,"",IF(入力!Q436=1,(入力!L436-入力!M436),入力!L436))</f>
        <v/>
      </c>
      <c r="M436" s="265">
        <f>入力!M436</f>
        <v>0</v>
      </c>
      <c r="N436" s="268">
        <f>IF(AND(M436&gt;0,ISNUMBER(L436)=TRUE),IF(ISNUMBER(入力!O436)=FALSE,"",INDEX((三万未満code,三万以上code),入力!O436+1,1,IF((L436+M436)&lt;30000,1,2))),0)</f>
        <v>0</v>
      </c>
    </row>
    <row r="437" spans="1:14" ht="18.75" customHeight="1">
      <c r="A437" s="87"/>
      <c r="B437" s="88"/>
      <c r="C437" s="132" t="str">
        <f>IF(入力!C437="","",+入力!C437)</f>
        <v/>
      </c>
      <c r="D437" s="270"/>
      <c r="E437" s="272"/>
      <c r="F437" s="199"/>
      <c r="G437" s="276"/>
      <c r="H437" s="276"/>
      <c r="I437" s="276"/>
      <c r="J437" s="276"/>
      <c r="K437" s="277"/>
      <c r="L437" s="278"/>
      <c r="M437" s="267"/>
      <c r="N437" s="268"/>
    </row>
    <row r="438" spans="1:14" ht="18.75" customHeight="1">
      <c r="A438" s="86">
        <v>7</v>
      </c>
      <c r="B438" s="68"/>
      <c r="C438" s="130" t="str">
        <f>IF(入力!C438="","",+入力!C438)</f>
        <v/>
      </c>
      <c r="D438" s="269" t="str">
        <f>IF(入力!D438="","",+入力!D438)</f>
        <v/>
      </c>
      <c r="E438" s="271" t="str">
        <f>IF(入力!E438="","",+入力!E438)</f>
        <v/>
      </c>
      <c r="F438" s="198"/>
      <c r="G438" s="273" t="str">
        <f>IF(入力!G438="","",+入力!G438)</f>
        <v/>
      </c>
      <c r="H438" s="274"/>
      <c r="I438" s="274"/>
      <c r="J438" s="274"/>
      <c r="K438" s="275"/>
      <c r="L438" s="263" t="str">
        <f>IF(入力!L438=0,"",IF(入力!Q438=1,(入力!L438-入力!M438),入力!L438))</f>
        <v/>
      </c>
      <c r="M438" s="265">
        <f>入力!M438</f>
        <v>0</v>
      </c>
      <c r="N438" s="268">
        <f>IF(AND(M438&gt;0,ISNUMBER(L438)=TRUE),IF(ISNUMBER(入力!O438)=FALSE,"",INDEX((三万未満code,三万以上code),入力!O438+1,1,IF((L438+M438)&lt;30000,1,2))),0)</f>
        <v>0</v>
      </c>
    </row>
    <row r="439" spans="1:14" ht="18.75" customHeight="1">
      <c r="A439" s="87"/>
      <c r="B439" s="76"/>
      <c r="C439" s="132" t="str">
        <f>IF(入力!C439="","",+入力!C439)</f>
        <v/>
      </c>
      <c r="D439" s="270"/>
      <c r="E439" s="272"/>
      <c r="F439" s="199"/>
      <c r="G439" s="276"/>
      <c r="H439" s="276"/>
      <c r="I439" s="276"/>
      <c r="J439" s="276"/>
      <c r="K439" s="277"/>
      <c r="L439" s="278"/>
      <c r="M439" s="267"/>
      <c r="N439" s="268"/>
    </row>
    <row r="440" spans="1:14" ht="18.75" customHeight="1">
      <c r="A440" s="86">
        <v>8</v>
      </c>
      <c r="B440" s="68"/>
      <c r="C440" s="130" t="str">
        <f>IF(入力!C440="","",+入力!C440)</f>
        <v/>
      </c>
      <c r="D440" s="269" t="str">
        <f>IF(入力!D440="","",+入力!D440)</f>
        <v/>
      </c>
      <c r="E440" s="271" t="str">
        <f>IF(入力!E440="","",+入力!E440)</f>
        <v/>
      </c>
      <c r="F440" s="198"/>
      <c r="G440" s="273" t="str">
        <f>IF(入力!G440="","",+入力!G440)</f>
        <v/>
      </c>
      <c r="H440" s="274"/>
      <c r="I440" s="274"/>
      <c r="J440" s="274"/>
      <c r="K440" s="275"/>
      <c r="L440" s="263" t="str">
        <f>IF(入力!L440=0,"",IF(入力!Q440=1,(入力!L440-入力!M440),入力!L440))</f>
        <v/>
      </c>
      <c r="M440" s="265">
        <f>入力!M440</f>
        <v>0</v>
      </c>
      <c r="N440" s="268">
        <f>IF(AND(M440&gt;0,ISNUMBER(L440)=TRUE),IF(ISNUMBER(入力!O440)=FALSE,"",INDEX((三万未満code,三万以上code),入力!O440+1,1,IF((L440+M440)&lt;30000,1,2))),0)</f>
        <v>0</v>
      </c>
    </row>
    <row r="441" spans="1:14" ht="18.75" customHeight="1">
      <c r="A441" s="87"/>
      <c r="B441" s="88"/>
      <c r="C441" s="132" t="str">
        <f>IF(入力!C441="","",+入力!C441)</f>
        <v/>
      </c>
      <c r="D441" s="270"/>
      <c r="E441" s="272"/>
      <c r="F441" s="199"/>
      <c r="G441" s="276"/>
      <c r="H441" s="276"/>
      <c r="I441" s="276"/>
      <c r="J441" s="276"/>
      <c r="K441" s="277"/>
      <c r="L441" s="278"/>
      <c r="M441" s="267"/>
      <c r="N441" s="268"/>
    </row>
    <row r="442" spans="1:14" ht="18.75" customHeight="1">
      <c r="A442" s="86">
        <v>9</v>
      </c>
      <c r="B442" s="68"/>
      <c r="C442" s="130" t="str">
        <f>IF(入力!C442="","",+入力!C442)</f>
        <v/>
      </c>
      <c r="D442" s="269" t="str">
        <f>IF(入力!D442="","",+入力!D442)</f>
        <v/>
      </c>
      <c r="E442" s="271" t="str">
        <f>IF(入力!E442="","",+入力!E442)</f>
        <v/>
      </c>
      <c r="F442" s="198"/>
      <c r="G442" s="273" t="str">
        <f>IF(入力!G442="","",+入力!G442)</f>
        <v/>
      </c>
      <c r="H442" s="274"/>
      <c r="I442" s="274"/>
      <c r="J442" s="274"/>
      <c r="K442" s="275"/>
      <c r="L442" s="263" t="str">
        <f>IF(入力!L442=0,"",IF(入力!Q442=1,(入力!L442-入力!M442),入力!L442))</f>
        <v/>
      </c>
      <c r="M442" s="265">
        <f>入力!M442</f>
        <v>0</v>
      </c>
      <c r="N442" s="268">
        <f>IF(AND(M442&gt;0,ISNUMBER(L442)=TRUE),IF(ISNUMBER(入力!O442)=FALSE,"",INDEX((三万未満code,三万以上code),入力!O442+1,1,IF((L442+M442)&lt;30000,1,2))),0)</f>
        <v>0</v>
      </c>
    </row>
    <row r="443" spans="1:14" ht="18.75" customHeight="1">
      <c r="A443" s="87"/>
      <c r="B443" s="76"/>
      <c r="C443" s="132" t="str">
        <f>IF(入力!C443="","",+入力!C443)</f>
        <v/>
      </c>
      <c r="D443" s="270"/>
      <c r="E443" s="272"/>
      <c r="F443" s="199"/>
      <c r="G443" s="276"/>
      <c r="H443" s="276"/>
      <c r="I443" s="276"/>
      <c r="J443" s="276"/>
      <c r="K443" s="277"/>
      <c r="L443" s="278"/>
      <c r="M443" s="267"/>
      <c r="N443" s="268"/>
    </row>
    <row r="444" spans="1:14" ht="18.75" customHeight="1">
      <c r="A444" s="86">
        <v>10</v>
      </c>
      <c r="B444" s="68"/>
      <c r="C444" s="130" t="str">
        <f>IF(入力!C444="","",+入力!C444)</f>
        <v/>
      </c>
      <c r="D444" s="269" t="str">
        <f>IF(入力!D444="","",+入力!D444)</f>
        <v/>
      </c>
      <c r="E444" s="271" t="str">
        <f>IF(入力!E444="","",+入力!E444)</f>
        <v/>
      </c>
      <c r="F444" s="198"/>
      <c r="G444" s="273" t="str">
        <f>IF(入力!G444="","",+入力!G444)</f>
        <v/>
      </c>
      <c r="H444" s="274"/>
      <c r="I444" s="274"/>
      <c r="J444" s="274"/>
      <c r="K444" s="275"/>
      <c r="L444" s="263" t="str">
        <f>IF(入力!L444=0,"",IF(入力!Q444=1,(入力!L444-入力!M444),入力!L444))</f>
        <v/>
      </c>
      <c r="M444" s="265">
        <f>入力!M444</f>
        <v>0</v>
      </c>
      <c r="N444" s="268">
        <f>IF(AND(M444&gt;0,ISNUMBER(L444)=TRUE),IF(ISNUMBER(入力!O444)=FALSE,"",INDEX((三万未満code,三万以上code),入力!O444+1,1,IF((L444+M444)&lt;30000,1,2))),0)</f>
        <v>0</v>
      </c>
    </row>
    <row r="445" spans="1:14" ht="18.75" customHeight="1">
      <c r="A445" s="87"/>
      <c r="B445" s="88"/>
      <c r="C445" s="132" t="str">
        <f>IF(入力!C445="","",+入力!C445)</f>
        <v/>
      </c>
      <c r="D445" s="270"/>
      <c r="E445" s="272"/>
      <c r="F445" s="199"/>
      <c r="G445" s="276"/>
      <c r="H445" s="276"/>
      <c r="I445" s="276"/>
      <c r="J445" s="276"/>
      <c r="K445" s="277"/>
      <c r="L445" s="278"/>
      <c r="M445" s="267"/>
      <c r="N445" s="268"/>
    </row>
    <row r="446" spans="1:14" ht="18.75" customHeight="1">
      <c r="A446" s="86">
        <v>11</v>
      </c>
      <c r="B446" s="68"/>
      <c r="C446" s="130" t="str">
        <f>IF(入力!C446="","",+入力!C446)</f>
        <v/>
      </c>
      <c r="D446" s="269" t="str">
        <f>IF(入力!D446="","",+入力!D446)</f>
        <v/>
      </c>
      <c r="E446" s="271" t="str">
        <f>IF(入力!E446="","",+入力!E446)</f>
        <v/>
      </c>
      <c r="F446" s="198"/>
      <c r="G446" s="273" t="str">
        <f>IF(入力!G446="","",+入力!G446)</f>
        <v/>
      </c>
      <c r="H446" s="274"/>
      <c r="I446" s="274"/>
      <c r="J446" s="274"/>
      <c r="K446" s="275"/>
      <c r="L446" s="263" t="str">
        <f>IF(入力!L446=0,"",IF(入力!Q446=1,(入力!L446-入力!M446),入力!L446))</f>
        <v/>
      </c>
      <c r="M446" s="265">
        <f>入力!M446</f>
        <v>0</v>
      </c>
      <c r="N446" s="268">
        <f>IF(AND(M446&gt;0,ISNUMBER(L446)=TRUE),IF(ISNUMBER(入力!O446)=FALSE,"",INDEX((三万未満code,三万以上code),入力!O446+1,1,IF((L446+M446)&lt;30000,1,2))),0)</f>
        <v>0</v>
      </c>
    </row>
    <row r="447" spans="1:14" ht="18.75" customHeight="1">
      <c r="A447" s="87"/>
      <c r="B447" s="76"/>
      <c r="C447" s="132" t="str">
        <f>IF(入力!C447="","",+入力!C447)</f>
        <v/>
      </c>
      <c r="D447" s="270"/>
      <c r="E447" s="272"/>
      <c r="F447" s="199"/>
      <c r="G447" s="276"/>
      <c r="H447" s="276"/>
      <c r="I447" s="276"/>
      <c r="J447" s="276"/>
      <c r="K447" s="277"/>
      <c r="L447" s="278"/>
      <c r="M447" s="267"/>
      <c r="N447" s="268"/>
    </row>
    <row r="448" spans="1:14" ht="18.75" customHeight="1">
      <c r="A448" s="86">
        <v>12</v>
      </c>
      <c r="B448" s="68"/>
      <c r="C448" s="130" t="str">
        <f>IF(入力!C448="","",+入力!C448)</f>
        <v/>
      </c>
      <c r="D448" s="269" t="str">
        <f>IF(入力!D448="","",+入力!D448)</f>
        <v/>
      </c>
      <c r="E448" s="271" t="str">
        <f>IF(入力!E448="","",+入力!E448)</f>
        <v/>
      </c>
      <c r="F448" s="198"/>
      <c r="G448" s="273" t="str">
        <f>IF(入力!G448="","",+入力!G448)</f>
        <v/>
      </c>
      <c r="H448" s="274"/>
      <c r="I448" s="274"/>
      <c r="J448" s="274"/>
      <c r="K448" s="275"/>
      <c r="L448" s="263" t="str">
        <f>IF(入力!L448=0,"",IF(入力!Q448=1,(入力!L448-入力!M448),入力!L448))</f>
        <v/>
      </c>
      <c r="M448" s="265">
        <f>入力!M448</f>
        <v>0</v>
      </c>
      <c r="N448" s="268">
        <f>IF(AND(M448&gt;0,ISNUMBER(L448)=TRUE),IF(ISNUMBER(入力!O448)=FALSE,"",INDEX((三万未満code,三万以上code),入力!O448+1,1,IF((L448+M448)&lt;30000,1,2))),0)</f>
        <v>0</v>
      </c>
    </row>
    <row r="449" spans="1:14" ht="18.75" customHeight="1">
      <c r="A449" s="87"/>
      <c r="B449" s="88"/>
      <c r="C449" s="132" t="str">
        <f>IF(入力!C449="","",+入力!C449)</f>
        <v/>
      </c>
      <c r="D449" s="270"/>
      <c r="E449" s="272"/>
      <c r="F449" s="199"/>
      <c r="G449" s="276"/>
      <c r="H449" s="276"/>
      <c r="I449" s="276"/>
      <c r="J449" s="276"/>
      <c r="K449" s="277"/>
      <c r="L449" s="278"/>
      <c r="M449" s="267"/>
      <c r="N449" s="268"/>
    </row>
    <row r="450" spans="1:14" ht="18.75" customHeight="1">
      <c r="A450" s="86">
        <v>13</v>
      </c>
      <c r="B450" s="68"/>
      <c r="C450" s="130" t="str">
        <f>IF(入力!C450="","",+入力!C450)</f>
        <v/>
      </c>
      <c r="D450" s="269" t="str">
        <f>IF(入力!D450="","",+入力!D450)</f>
        <v/>
      </c>
      <c r="E450" s="271" t="str">
        <f>IF(入力!E450="","",+入力!E450)</f>
        <v/>
      </c>
      <c r="F450" s="198"/>
      <c r="G450" s="273" t="str">
        <f>IF(入力!G450="","",+入力!G450)</f>
        <v/>
      </c>
      <c r="H450" s="274"/>
      <c r="I450" s="274"/>
      <c r="J450" s="274"/>
      <c r="K450" s="275"/>
      <c r="L450" s="263" t="str">
        <f>IF(入力!L450=0,"",IF(入力!Q450=1,(入力!L450-入力!M450),入力!L450))</f>
        <v/>
      </c>
      <c r="M450" s="265">
        <f>入力!M450</f>
        <v>0</v>
      </c>
      <c r="N450" s="268">
        <f>IF(AND(M450&gt;0,ISNUMBER(L450)=TRUE),IF(ISNUMBER(入力!O450)=FALSE,"",INDEX((三万未満code,三万以上code),入力!O450+1,1,IF((L450+M450)&lt;30000,1,2))),0)</f>
        <v>0</v>
      </c>
    </row>
    <row r="451" spans="1:14" ht="18.75" customHeight="1">
      <c r="A451" s="87"/>
      <c r="B451" s="76"/>
      <c r="C451" s="132" t="str">
        <f>IF(入力!C451="","",+入力!C451)</f>
        <v/>
      </c>
      <c r="D451" s="270"/>
      <c r="E451" s="272"/>
      <c r="F451" s="199"/>
      <c r="G451" s="276"/>
      <c r="H451" s="276"/>
      <c r="I451" s="276"/>
      <c r="J451" s="276"/>
      <c r="K451" s="277"/>
      <c r="L451" s="278"/>
      <c r="M451" s="267"/>
      <c r="N451" s="268"/>
    </row>
    <row r="452" spans="1:14" ht="18.75" customHeight="1">
      <c r="A452" s="86">
        <v>14</v>
      </c>
      <c r="B452" s="68"/>
      <c r="C452" s="130" t="str">
        <f>IF(入力!C452="","",+入力!C452)</f>
        <v/>
      </c>
      <c r="D452" s="269" t="str">
        <f>IF(入力!D452="","",+入力!D452)</f>
        <v/>
      </c>
      <c r="E452" s="271" t="str">
        <f>IF(入力!E452="","",+入力!E452)</f>
        <v/>
      </c>
      <c r="F452" s="198"/>
      <c r="G452" s="273" t="str">
        <f>IF(入力!G452="","",+入力!G452)</f>
        <v/>
      </c>
      <c r="H452" s="274"/>
      <c r="I452" s="274"/>
      <c r="J452" s="274"/>
      <c r="K452" s="275"/>
      <c r="L452" s="263" t="str">
        <f>IF(入力!L452=0,"",IF(入力!Q452=1,(入力!L452-入力!M452),入力!L452))</f>
        <v/>
      </c>
      <c r="M452" s="265">
        <f>入力!M452</f>
        <v>0</v>
      </c>
      <c r="N452" s="268">
        <f>IF(AND(M452&gt;0,ISNUMBER(L452)=TRUE),IF(ISNUMBER(入力!O452)=FALSE,"",INDEX((三万未満code,三万以上code),入力!O452+1,1,IF((L452+M452)&lt;30000,1,2))),0)</f>
        <v>0</v>
      </c>
    </row>
    <row r="453" spans="1:14" ht="18.75" customHeight="1">
      <c r="A453" s="87"/>
      <c r="B453" s="88"/>
      <c r="C453" s="132" t="str">
        <f>IF(入力!C453="","",+入力!C453)</f>
        <v/>
      </c>
      <c r="D453" s="270"/>
      <c r="E453" s="272"/>
      <c r="F453" s="199"/>
      <c r="G453" s="276"/>
      <c r="H453" s="276"/>
      <c r="I453" s="276"/>
      <c r="J453" s="276"/>
      <c r="K453" s="277"/>
      <c r="L453" s="278"/>
      <c r="M453" s="267"/>
      <c r="N453" s="268"/>
    </row>
    <row r="454" spans="1:14" ht="18.75" customHeight="1">
      <c r="A454" s="86">
        <v>15</v>
      </c>
      <c r="B454" s="68"/>
      <c r="C454" s="130" t="str">
        <f>IF(入力!C454="","",+入力!C454)</f>
        <v/>
      </c>
      <c r="D454" s="269" t="str">
        <f>IF(入力!D454="","",+入力!D454)</f>
        <v/>
      </c>
      <c r="E454" s="271" t="str">
        <f>IF(入力!E454="","",+入力!E454)</f>
        <v/>
      </c>
      <c r="F454" s="198"/>
      <c r="G454" s="273" t="str">
        <f>IF(入力!G454="","",+入力!G454)</f>
        <v/>
      </c>
      <c r="H454" s="274"/>
      <c r="I454" s="274"/>
      <c r="J454" s="274"/>
      <c r="K454" s="275"/>
      <c r="L454" s="263" t="str">
        <f>IF(入力!L454=0,"",IF(入力!Q454=1,(入力!L454-入力!M454),入力!L454))</f>
        <v/>
      </c>
      <c r="M454" s="265">
        <f>入力!M454</f>
        <v>0</v>
      </c>
      <c r="N454" s="268">
        <f>IF(AND(M454&gt;0,ISNUMBER(L454)=TRUE),IF(ISNUMBER(入力!O454)=FALSE,"",INDEX((三万未満code,三万以上code),入力!O454+1,1,IF((L454+M454)&lt;30000,1,2))),0)</f>
        <v>0</v>
      </c>
    </row>
    <row r="455" spans="1:14" ht="18.75" customHeight="1">
      <c r="A455" s="75"/>
      <c r="B455" s="76"/>
      <c r="C455" s="132" t="str">
        <f>IF(入力!C455="","",+入力!C455)</f>
        <v/>
      </c>
      <c r="D455" s="270"/>
      <c r="E455" s="272"/>
      <c r="F455" s="199"/>
      <c r="G455" s="276"/>
      <c r="H455" s="276"/>
      <c r="I455" s="276"/>
      <c r="J455" s="276"/>
      <c r="K455" s="277"/>
      <c r="L455" s="278"/>
      <c r="M455" s="267"/>
      <c r="N455" s="268"/>
    </row>
    <row r="456" spans="1:14" ht="14.25">
      <c r="A456" s="175" t="s">
        <v>62</v>
      </c>
      <c r="B456" s="175"/>
      <c r="C456" s="91" t="s">
        <v>77</v>
      </c>
      <c r="D456" s="135" t="s">
        <v>78</v>
      </c>
      <c r="E456" s="89"/>
      <c r="F456" s="36"/>
      <c r="G456" s="111"/>
      <c r="H456" s="198">
        <f>COUNTIF(L426:L455,"&gt;=1")</f>
        <v>0</v>
      </c>
      <c r="I456" s="178" t="s">
        <v>75</v>
      </c>
      <c r="J456" s="180" t="s">
        <v>76</v>
      </c>
      <c r="K456" s="181"/>
      <c r="L456" s="279">
        <f>SUM(L426:L455)</f>
        <v>0</v>
      </c>
      <c r="M456" s="281">
        <f>SUM(M426:M455)</f>
        <v>0</v>
      </c>
    </row>
    <row r="457" spans="1:14" ht="14.25">
      <c r="A457" s="175"/>
      <c r="B457" s="175"/>
      <c r="C457" s="91" t="s">
        <v>79</v>
      </c>
      <c r="D457" s="135" t="s">
        <v>80</v>
      </c>
      <c r="E457" s="22"/>
      <c r="F457" s="22"/>
      <c r="G457" s="93"/>
      <c r="H457" s="199"/>
      <c r="I457" s="179"/>
      <c r="J457" s="182"/>
      <c r="K457" s="183"/>
      <c r="L457" s="280"/>
      <c r="M457" s="282"/>
    </row>
    <row r="458" spans="1:14" ht="14.25">
      <c r="A458" s="175"/>
      <c r="B458" s="175"/>
      <c r="C458" s="91" t="s">
        <v>165</v>
      </c>
      <c r="D458" s="135" t="s">
        <v>167</v>
      </c>
      <c r="E458" s="112"/>
      <c r="F458" s="22"/>
      <c r="G458" s="93"/>
      <c r="H458" s="198">
        <f>H412+H456</f>
        <v>0</v>
      </c>
      <c r="I458" s="178" t="s">
        <v>75</v>
      </c>
      <c r="J458" s="180" t="s">
        <v>81</v>
      </c>
      <c r="K458" s="181"/>
      <c r="L458" s="263">
        <f>L456+L412</f>
        <v>0</v>
      </c>
      <c r="M458" s="265">
        <f>M456+M412</f>
        <v>0</v>
      </c>
    </row>
    <row r="459" spans="1:14" ht="14.25">
      <c r="A459" s="175"/>
      <c r="B459" s="175"/>
      <c r="C459" s="91" t="s">
        <v>166</v>
      </c>
      <c r="D459" s="135" t="s">
        <v>168</v>
      </c>
      <c r="E459" s="96"/>
      <c r="F459" s="22"/>
      <c r="G459" s="93"/>
      <c r="H459" s="262"/>
      <c r="I459" s="179"/>
      <c r="J459" s="182"/>
      <c r="K459" s="183"/>
      <c r="L459" s="264"/>
      <c r="M459" s="266"/>
    </row>
    <row r="460" spans="1:14" hidden="1">
      <c r="M460" s="143">
        <f>$M$46</f>
        <v>2020.01</v>
      </c>
    </row>
    <row r="461" spans="1:14" ht="21">
      <c r="A461" s="3"/>
      <c r="B461" s="3"/>
      <c r="C461" s="145">
        <f>C$1</f>
        <v>2020.01</v>
      </c>
      <c r="D461" s="3"/>
      <c r="E461" s="230" t="s">
        <v>142</v>
      </c>
      <c r="F461" s="297"/>
      <c r="G461" s="297"/>
      <c r="H461" s="297"/>
      <c r="I461" s="297"/>
      <c r="J461" s="98"/>
      <c r="K461" s="50"/>
      <c r="L461" s="139"/>
      <c r="M461" s="104" t="str">
        <f>入力!M461</f>
        <v>ページ 11</v>
      </c>
    </row>
    <row r="462" spans="1:14" ht="14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4" ht="21">
      <c r="A463" s="2"/>
      <c r="B463" s="2"/>
      <c r="C463" s="2"/>
      <c r="D463" s="2"/>
      <c r="E463" s="54"/>
      <c r="F463" s="54"/>
      <c r="G463" s="54"/>
      <c r="H463" s="54"/>
      <c r="I463" s="55"/>
      <c r="J463" s="98"/>
      <c r="K463" s="50" t="s">
        <v>55</v>
      </c>
      <c r="L463" s="298">
        <f>IF(入力!$L$3="","平成　　年　　月　　日",入力!$L$3)</f>
        <v>43831</v>
      </c>
      <c r="M463" s="299"/>
    </row>
    <row r="464" spans="1:14" ht="15">
      <c r="A464" s="2"/>
      <c r="B464" s="2"/>
      <c r="C464" s="2" t="str">
        <f>+入力!$C464</f>
        <v>福島銀行</v>
      </c>
      <c r="D464" s="2"/>
      <c r="E464" s="2"/>
      <c r="F464" s="2"/>
      <c r="G464" s="2"/>
      <c r="H464" s="2"/>
      <c r="I464" s="55"/>
      <c r="J464" s="238" t="s">
        <v>174</v>
      </c>
      <c r="K464" s="238"/>
      <c r="L464" s="290" t="str">
        <f>IF(入力!$L$4="","",入力!$L$4)</f>
        <v/>
      </c>
      <c r="M464" s="290"/>
    </row>
    <row r="465" spans="1:14" ht="15">
      <c r="A465" s="2"/>
      <c r="B465" s="288" t="str">
        <f>IF(入力!$B$5=0,"",入力!$B$5)</f>
        <v/>
      </c>
      <c r="C465" s="288"/>
      <c r="D465" s="288"/>
      <c r="E465" s="22" t="s">
        <v>177</v>
      </c>
      <c r="F465" s="22"/>
      <c r="G465" s="62"/>
      <c r="H465" s="55"/>
      <c r="I465" s="55"/>
      <c r="J465" s="289" t="s">
        <v>176</v>
      </c>
      <c r="K465" s="289"/>
      <c r="L465" s="291" t="str">
        <f>IF(入力!$L$5="","",入力!$L$5)</f>
        <v/>
      </c>
      <c r="M465" s="291"/>
    </row>
    <row r="466" spans="1:14" ht="15">
      <c r="A466" s="2"/>
      <c r="B466" s="2"/>
      <c r="C466" s="138"/>
      <c r="D466" s="22"/>
      <c r="E466" s="22"/>
      <c r="F466" s="283" t="s">
        <v>104</v>
      </c>
      <c r="G466" s="284"/>
      <c r="H466" s="285"/>
      <c r="I466" s="55"/>
      <c r="J466" s="223" t="s">
        <v>58</v>
      </c>
      <c r="K466" s="223"/>
      <c r="L466" s="286" t="str">
        <f>IF(入力!$L$6="","",入力!$L$6)</f>
        <v/>
      </c>
      <c r="M466" s="287"/>
    </row>
    <row r="467" spans="1:14" ht="14.25">
      <c r="A467" s="22"/>
      <c r="B467" s="22"/>
      <c r="C467" s="101" t="s">
        <v>59</v>
      </c>
      <c r="D467" s="1"/>
      <c r="E467" s="22"/>
      <c r="F467" s="283" t="str">
        <f>$F$7</f>
        <v>1フリコミ</v>
      </c>
      <c r="G467" s="284"/>
      <c r="H467" s="285"/>
      <c r="I467" s="2"/>
      <c r="J467" s="223" t="s">
        <v>60</v>
      </c>
      <c r="K467" s="223"/>
      <c r="L467" s="286" t="str">
        <f>IF(入力!$L$7="","",入力!$L$7)</f>
        <v/>
      </c>
      <c r="M467" s="287"/>
    </row>
    <row r="468" spans="1:14" ht="14.25">
      <c r="A468" s="2"/>
      <c r="B468" s="292">
        <f>入力!$B$8</f>
        <v>43831</v>
      </c>
      <c r="C468" s="293"/>
      <c r="D468" s="294"/>
      <c r="E468" s="22"/>
      <c r="F468" s="3"/>
      <c r="G468" s="3"/>
      <c r="H468" s="3"/>
      <c r="I468" s="2"/>
      <c r="J468" s="223" t="s">
        <v>83</v>
      </c>
      <c r="K468" s="223"/>
      <c r="L468" s="295" t="str">
        <f>IF(入力!$L$8="","",入力!$L$8)</f>
        <v/>
      </c>
      <c r="M468" s="296"/>
    </row>
    <row r="469" spans="1:14" ht="14.25">
      <c r="A469" s="61"/>
      <c r="B469" s="61"/>
      <c r="C469" s="134"/>
      <c r="D469" s="134"/>
      <c r="E469" s="61"/>
      <c r="F469" s="61"/>
      <c r="G469" s="134"/>
      <c r="H469" s="134"/>
      <c r="I469" s="61"/>
      <c r="J469" s="134"/>
      <c r="K469" s="134"/>
      <c r="L469" s="134"/>
      <c r="M469" s="134"/>
    </row>
    <row r="470" spans="1:14" ht="14.25">
      <c r="A470" s="67"/>
      <c r="B470" s="68"/>
      <c r="C470" s="69" t="s">
        <v>173</v>
      </c>
      <c r="D470" s="209" t="s">
        <v>62</v>
      </c>
      <c r="E470" s="211" t="s">
        <v>63</v>
      </c>
      <c r="F470" s="70"/>
      <c r="G470" s="213" t="s">
        <v>84</v>
      </c>
      <c r="H470" s="214"/>
      <c r="I470" s="214"/>
      <c r="J470" s="214"/>
      <c r="K470" s="215"/>
      <c r="L470" s="136" t="s">
        <v>65</v>
      </c>
      <c r="M470" s="72" t="s">
        <v>66</v>
      </c>
    </row>
    <row r="471" spans="1:14" ht="14.25">
      <c r="A471" s="75"/>
      <c r="B471" s="76"/>
      <c r="C471" s="77" t="s">
        <v>86</v>
      </c>
      <c r="D471" s="210" t="s">
        <v>70</v>
      </c>
      <c r="E471" s="212"/>
      <c r="F471" s="76"/>
      <c r="G471" s="217" t="s">
        <v>87</v>
      </c>
      <c r="H471" s="218"/>
      <c r="I471" s="218"/>
      <c r="J471" s="218"/>
      <c r="K471" s="219"/>
      <c r="L471" s="78" t="s">
        <v>72</v>
      </c>
      <c r="M471" s="79" t="s">
        <v>169</v>
      </c>
    </row>
    <row r="472" spans="1:14" ht="18.75" customHeight="1">
      <c r="A472" s="82">
        <v>1</v>
      </c>
      <c r="B472" s="68"/>
      <c r="C472" s="130" t="str">
        <f>IF(入力!C472="","",+入力!C472)</f>
        <v/>
      </c>
      <c r="D472" s="269" t="str">
        <f>IF(入力!D472="","",+入力!D472)</f>
        <v/>
      </c>
      <c r="E472" s="271" t="str">
        <f>IF(入力!E472="","",+入力!E472)</f>
        <v/>
      </c>
      <c r="F472" s="198"/>
      <c r="G472" s="273" t="str">
        <f>IF(入力!G472="","",+入力!G472)</f>
        <v/>
      </c>
      <c r="H472" s="274"/>
      <c r="I472" s="274"/>
      <c r="J472" s="274"/>
      <c r="K472" s="275"/>
      <c r="L472" s="263" t="str">
        <f>IF(入力!L472=0,"",IF(入力!Q472=1,(入力!L472-入力!M472),入力!L472))</f>
        <v/>
      </c>
      <c r="M472" s="265">
        <f>入力!M472</f>
        <v>0</v>
      </c>
      <c r="N472" s="268">
        <f>IF(AND(M472&gt;0,ISNUMBER(L472)=TRUE),IF(ISNUMBER(入力!O472)=FALSE,"",INDEX((三万未満code,三万以上code),入力!O472+1,1,IF((L472+M472)&lt;30000,1,2))),0)</f>
        <v>0</v>
      </c>
    </row>
    <row r="473" spans="1:14" ht="18.75" customHeight="1">
      <c r="A473" s="84"/>
      <c r="B473" s="76"/>
      <c r="C473" s="131" t="str">
        <f>IF(入力!C473="","",+入力!C473)</f>
        <v/>
      </c>
      <c r="D473" s="270"/>
      <c r="E473" s="272"/>
      <c r="F473" s="199"/>
      <c r="G473" s="276"/>
      <c r="H473" s="276"/>
      <c r="I473" s="276"/>
      <c r="J473" s="276"/>
      <c r="K473" s="277"/>
      <c r="L473" s="278"/>
      <c r="M473" s="267"/>
      <c r="N473" s="268"/>
    </row>
    <row r="474" spans="1:14" ht="18.75" customHeight="1">
      <c r="A474" s="86">
        <v>2</v>
      </c>
      <c r="B474" s="68"/>
      <c r="C474" s="130" t="str">
        <f>IF(入力!C474="","",+入力!C474)</f>
        <v/>
      </c>
      <c r="D474" s="269" t="str">
        <f>IF(入力!D474="","",+入力!D474)</f>
        <v/>
      </c>
      <c r="E474" s="271" t="str">
        <f>IF(入力!E474="","",+入力!E474)</f>
        <v/>
      </c>
      <c r="F474" s="198"/>
      <c r="G474" s="273" t="str">
        <f>IF(入力!G474="","",+入力!G474)</f>
        <v/>
      </c>
      <c r="H474" s="274"/>
      <c r="I474" s="274"/>
      <c r="J474" s="274"/>
      <c r="K474" s="275"/>
      <c r="L474" s="263" t="str">
        <f>IF(入力!L474=0,"",IF(入力!Q474=1,(入力!L474-入力!M474),入力!L474))</f>
        <v/>
      </c>
      <c r="M474" s="265">
        <f>入力!M474</f>
        <v>0</v>
      </c>
      <c r="N474" s="268">
        <f>IF(AND(M474&gt;0,ISNUMBER(L474)=TRUE),IF(ISNUMBER(入力!O474)=FALSE,"",INDEX((三万未満code,三万以上code),入力!O474+1,1,IF((L474+M474)&lt;30000,1,2))),0)</f>
        <v>0</v>
      </c>
    </row>
    <row r="475" spans="1:14" ht="18.75" customHeight="1">
      <c r="A475" s="87"/>
      <c r="B475" s="88"/>
      <c r="C475" s="132" t="str">
        <f>IF(入力!C475="","",+入力!C475)</f>
        <v/>
      </c>
      <c r="D475" s="270"/>
      <c r="E475" s="272"/>
      <c r="F475" s="199"/>
      <c r="G475" s="276"/>
      <c r="H475" s="276"/>
      <c r="I475" s="276"/>
      <c r="J475" s="276"/>
      <c r="K475" s="277"/>
      <c r="L475" s="278"/>
      <c r="M475" s="267"/>
      <c r="N475" s="268"/>
    </row>
    <row r="476" spans="1:14" ht="18.75" customHeight="1">
      <c r="A476" s="86">
        <v>3</v>
      </c>
      <c r="B476" s="68"/>
      <c r="C476" s="130" t="str">
        <f>IF(入力!C476="","",+入力!C476)</f>
        <v/>
      </c>
      <c r="D476" s="269" t="str">
        <f>IF(入力!D476="","",+入力!D476)</f>
        <v/>
      </c>
      <c r="E476" s="271" t="str">
        <f>IF(入力!E476="","",+入力!E476)</f>
        <v/>
      </c>
      <c r="F476" s="198"/>
      <c r="G476" s="273" t="str">
        <f>IF(入力!G476="","",+入力!G476)</f>
        <v/>
      </c>
      <c r="H476" s="274"/>
      <c r="I476" s="274"/>
      <c r="J476" s="274"/>
      <c r="K476" s="275"/>
      <c r="L476" s="263" t="str">
        <f>IF(入力!L476=0,"",IF(入力!Q476=1,(入力!L476-入力!M476),入力!L476))</f>
        <v/>
      </c>
      <c r="M476" s="265">
        <f>入力!M476</f>
        <v>0</v>
      </c>
      <c r="N476" s="268">
        <f>IF(AND(M476&gt;0,ISNUMBER(L476)=TRUE),IF(ISNUMBER(入力!O476)=FALSE,"",INDEX((三万未満code,三万以上code),入力!O476+1,1,IF((L476+M476)&lt;30000,1,2))),0)</f>
        <v>0</v>
      </c>
    </row>
    <row r="477" spans="1:14" ht="18.75" customHeight="1">
      <c r="A477" s="87"/>
      <c r="B477" s="76"/>
      <c r="C477" s="132" t="str">
        <f>IF(入力!C477="","",+入力!C477)</f>
        <v/>
      </c>
      <c r="D477" s="270"/>
      <c r="E477" s="272"/>
      <c r="F477" s="199"/>
      <c r="G477" s="276"/>
      <c r="H477" s="276"/>
      <c r="I477" s="276"/>
      <c r="J477" s="276"/>
      <c r="K477" s="277"/>
      <c r="L477" s="278"/>
      <c r="M477" s="267"/>
      <c r="N477" s="268"/>
    </row>
    <row r="478" spans="1:14" ht="18.75" customHeight="1">
      <c r="A478" s="86">
        <v>4</v>
      </c>
      <c r="B478" s="68"/>
      <c r="C478" s="130" t="str">
        <f>IF(入力!C478="","",+入力!C478)</f>
        <v/>
      </c>
      <c r="D478" s="269" t="str">
        <f>IF(入力!D478="","",+入力!D478)</f>
        <v/>
      </c>
      <c r="E478" s="271" t="str">
        <f>IF(入力!E478="","",+入力!E478)</f>
        <v/>
      </c>
      <c r="F478" s="198"/>
      <c r="G478" s="273" t="str">
        <f>IF(入力!G478="","",+入力!G478)</f>
        <v/>
      </c>
      <c r="H478" s="274"/>
      <c r="I478" s="274"/>
      <c r="J478" s="274"/>
      <c r="K478" s="275"/>
      <c r="L478" s="263" t="str">
        <f>IF(入力!L478=0,"",IF(入力!Q478=1,(入力!L478-入力!M478),入力!L478))</f>
        <v/>
      </c>
      <c r="M478" s="265">
        <f>入力!M478</f>
        <v>0</v>
      </c>
      <c r="N478" s="268">
        <f>IF(AND(M478&gt;0,ISNUMBER(L478)=TRUE),IF(ISNUMBER(入力!O478)=FALSE,"",INDEX((三万未満code,三万以上code),入力!O478+1,1,IF((L478+M478)&lt;30000,1,2))),0)</f>
        <v>0</v>
      </c>
    </row>
    <row r="479" spans="1:14" ht="18.75" customHeight="1">
      <c r="A479" s="87"/>
      <c r="B479" s="88"/>
      <c r="C479" s="132" t="str">
        <f>IF(入力!C479="","",+入力!C479)</f>
        <v/>
      </c>
      <c r="D479" s="270"/>
      <c r="E479" s="272"/>
      <c r="F479" s="199"/>
      <c r="G479" s="276"/>
      <c r="H479" s="276"/>
      <c r="I479" s="276"/>
      <c r="J479" s="276"/>
      <c r="K479" s="277"/>
      <c r="L479" s="278"/>
      <c r="M479" s="267"/>
      <c r="N479" s="268"/>
    </row>
    <row r="480" spans="1:14" ht="18.75" customHeight="1">
      <c r="A480" s="86">
        <v>5</v>
      </c>
      <c r="B480" s="68"/>
      <c r="C480" s="130" t="str">
        <f>IF(入力!C480="","",+入力!C480)</f>
        <v/>
      </c>
      <c r="D480" s="269" t="str">
        <f>IF(入力!D480="","",+入力!D480)</f>
        <v/>
      </c>
      <c r="E480" s="271" t="str">
        <f>IF(入力!E480="","",+入力!E480)</f>
        <v/>
      </c>
      <c r="F480" s="198"/>
      <c r="G480" s="273" t="str">
        <f>IF(入力!G480="","",+入力!G480)</f>
        <v/>
      </c>
      <c r="H480" s="274"/>
      <c r="I480" s="274"/>
      <c r="J480" s="274"/>
      <c r="K480" s="275"/>
      <c r="L480" s="263" t="str">
        <f>IF(入力!L480=0,"",IF(入力!Q480=1,(入力!L480-入力!M480),入力!L480))</f>
        <v/>
      </c>
      <c r="M480" s="265">
        <f>入力!M480</f>
        <v>0</v>
      </c>
      <c r="N480" s="268">
        <f>IF(AND(M480&gt;0,ISNUMBER(L480)=TRUE),IF(ISNUMBER(入力!O480)=FALSE,"",INDEX((三万未満code,三万以上code),入力!O480+1,1,IF((L480+M480)&lt;30000,1,2))),0)</f>
        <v>0</v>
      </c>
    </row>
    <row r="481" spans="1:14" ht="18.75" customHeight="1">
      <c r="A481" s="87"/>
      <c r="B481" s="76"/>
      <c r="C481" s="132" t="str">
        <f>IF(入力!C481="","",+入力!C481)</f>
        <v/>
      </c>
      <c r="D481" s="270"/>
      <c r="E481" s="272"/>
      <c r="F481" s="199"/>
      <c r="G481" s="276"/>
      <c r="H481" s="276"/>
      <c r="I481" s="276"/>
      <c r="J481" s="276"/>
      <c r="K481" s="277"/>
      <c r="L481" s="278"/>
      <c r="M481" s="267"/>
      <c r="N481" s="268"/>
    </row>
    <row r="482" spans="1:14" ht="18.75" customHeight="1">
      <c r="A482" s="86">
        <v>6</v>
      </c>
      <c r="B482" s="68"/>
      <c r="C482" s="130" t="str">
        <f>IF(入力!C482="","",+入力!C482)</f>
        <v/>
      </c>
      <c r="D482" s="269" t="str">
        <f>IF(入力!D482="","",+入力!D482)</f>
        <v/>
      </c>
      <c r="E482" s="271" t="str">
        <f>IF(入力!E482="","",+入力!E482)</f>
        <v/>
      </c>
      <c r="F482" s="198"/>
      <c r="G482" s="273" t="str">
        <f>IF(入力!G482="","",+入力!G482)</f>
        <v/>
      </c>
      <c r="H482" s="274"/>
      <c r="I482" s="274"/>
      <c r="J482" s="274"/>
      <c r="K482" s="275"/>
      <c r="L482" s="263" t="str">
        <f>IF(入力!L482=0,"",IF(入力!Q482=1,(入力!L482-入力!M482),入力!L482))</f>
        <v/>
      </c>
      <c r="M482" s="265">
        <f>入力!M482</f>
        <v>0</v>
      </c>
      <c r="N482" s="268">
        <f>IF(AND(M482&gt;0,ISNUMBER(L482)=TRUE),IF(ISNUMBER(入力!O482)=FALSE,"",INDEX((三万未満code,三万以上code),入力!O482+1,1,IF((L482+M482)&lt;30000,1,2))),0)</f>
        <v>0</v>
      </c>
    </row>
    <row r="483" spans="1:14" ht="18.75" customHeight="1">
      <c r="A483" s="87"/>
      <c r="B483" s="88"/>
      <c r="C483" s="132" t="str">
        <f>IF(入力!C483="","",+入力!C483)</f>
        <v/>
      </c>
      <c r="D483" s="270"/>
      <c r="E483" s="272"/>
      <c r="F483" s="199"/>
      <c r="G483" s="276"/>
      <c r="H483" s="276"/>
      <c r="I483" s="276"/>
      <c r="J483" s="276"/>
      <c r="K483" s="277"/>
      <c r="L483" s="278"/>
      <c r="M483" s="267"/>
      <c r="N483" s="268"/>
    </row>
    <row r="484" spans="1:14" ht="18.75" customHeight="1">
      <c r="A484" s="86">
        <v>7</v>
      </c>
      <c r="B484" s="68"/>
      <c r="C484" s="130" t="str">
        <f>IF(入力!C484="","",+入力!C484)</f>
        <v/>
      </c>
      <c r="D484" s="269" t="str">
        <f>IF(入力!D484="","",+入力!D484)</f>
        <v/>
      </c>
      <c r="E484" s="271" t="str">
        <f>IF(入力!E484="","",+入力!E484)</f>
        <v/>
      </c>
      <c r="F484" s="198"/>
      <c r="G484" s="273" t="str">
        <f>IF(入力!G484="","",+入力!G484)</f>
        <v/>
      </c>
      <c r="H484" s="274"/>
      <c r="I484" s="274"/>
      <c r="J484" s="274"/>
      <c r="K484" s="275"/>
      <c r="L484" s="263" t="str">
        <f>IF(入力!L484=0,"",IF(入力!Q484=1,(入力!L484-入力!M484),入力!L484))</f>
        <v/>
      </c>
      <c r="M484" s="265">
        <f>入力!M484</f>
        <v>0</v>
      </c>
      <c r="N484" s="268">
        <f>IF(AND(M484&gt;0,ISNUMBER(L484)=TRUE),IF(ISNUMBER(入力!O484)=FALSE,"",INDEX((三万未満code,三万以上code),入力!O484+1,1,IF((L484+M484)&lt;30000,1,2))),0)</f>
        <v>0</v>
      </c>
    </row>
    <row r="485" spans="1:14" ht="18.75" customHeight="1">
      <c r="A485" s="87"/>
      <c r="B485" s="76"/>
      <c r="C485" s="132" t="str">
        <f>IF(入力!C485="","",+入力!C485)</f>
        <v/>
      </c>
      <c r="D485" s="270"/>
      <c r="E485" s="272"/>
      <c r="F485" s="199"/>
      <c r="G485" s="276"/>
      <c r="H485" s="276"/>
      <c r="I485" s="276"/>
      <c r="J485" s="276"/>
      <c r="K485" s="277"/>
      <c r="L485" s="278"/>
      <c r="M485" s="267"/>
      <c r="N485" s="268"/>
    </row>
    <row r="486" spans="1:14" ht="18.75" customHeight="1">
      <c r="A486" s="86">
        <v>8</v>
      </c>
      <c r="B486" s="68"/>
      <c r="C486" s="130" t="str">
        <f>IF(入力!C486="","",+入力!C486)</f>
        <v/>
      </c>
      <c r="D486" s="269" t="str">
        <f>IF(入力!D486="","",+入力!D486)</f>
        <v/>
      </c>
      <c r="E486" s="271" t="str">
        <f>IF(入力!E486="","",+入力!E486)</f>
        <v/>
      </c>
      <c r="F486" s="198"/>
      <c r="G486" s="273" t="str">
        <f>IF(入力!G486="","",+入力!G486)</f>
        <v/>
      </c>
      <c r="H486" s="274"/>
      <c r="I486" s="274"/>
      <c r="J486" s="274"/>
      <c r="K486" s="275"/>
      <c r="L486" s="263" t="str">
        <f>IF(入力!L486=0,"",IF(入力!Q486=1,(入力!L486-入力!M486),入力!L486))</f>
        <v/>
      </c>
      <c r="M486" s="265">
        <f>入力!M486</f>
        <v>0</v>
      </c>
      <c r="N486" s="268">
        <f>IF(AND(M486&gt;0,ISNUMBER(L486)=TRUE),IF(ISNUMBER(入力!O486)=FALSE,"",INDEX((三万未満code,三万以上code),入力!O486+1,1,IF((L486+M486)&lt;30000,1,2))),0)</f>
        <v>0</v>
      </c>
    </row>
    <row r="487" spans="1:14" ht="18.75" customHeight="1">
      <c r="A487" s="87"/>
      <c r="B487" s="88"/>
      <c r="C487" s="132" t="str">
        <f>IF(入力!C487="","",+入力!C487)</f>
        <v/>
      </c>
      <c r="D487" s="270"/>
      <c r="E487" s="272"/>
      <c r="F487" s="199"/>
      <c r="G487" s="276"/>
      <c r="H487" s="276"/>
      <c r="I487" s="276"/>
      <c r="J487" s="276"/>
      <c r="K487" s="277"/>
      <c r="L487" s="278"/>
      <c r="M487" s="267"/>
      <c r="N487" s="268"/>
    </row>
    <row r="488" spans="1:14" ht="18.75" customHeight="1">
      <c r="A488" s="86">
        <v>9</v>
      </c>
      <c r="B488" s="68"/>
      <c r="C488" s="130" t="str">
        <f>IF(入力!C488="","",+入力!C488)</f>
        <v/>
      </c>
      <c r="D488" s="269" t="str">
        <f>IF(入力!D488="","",+入力!D488)</f>
        <v/>
      </c>
      <c r="E488" s="271" t="str">
        <f>IF(入力!E488="","",+入力!E488)</f>
        <v/>
      </c>
      <c r="F488" s="198"/>
      <c r="G488" s="273" t="str">
        <f>IF(入力!G488="","",+入力!G488)</f>
        <v/>
      </c>
      <c r="H488" s="274"/>
      <c r="I488" s="274"/>
      <c r="J488" s="274"/>
      <c r="K488" s="275"/>
      <c r="L488" s="263" t="str">
        <f>IF(入力!L488=0,"",IF(入力!Q488=1,(入力!L488-入力!M488),入力!L488))</f>
        <v/>
      </c>
      <c r="M488" s="265">
        <f>入力!M488</f>
        <v>0</v>
      </c>
      <c r="N488" s="268">
        <f>IF(AND(M488&gt;0,ISNUMBER(L488)=TRUE),IF(ISNUMBER(入力!O488)=FALSE,"",INDEX((三万未満code,三万以上code),入力!O488+1,1,IF((L488+M488)&lt;30000,1,2))),0)</f>
        <v>0</v>
      </c>
    </row>
    <row r="489" spans="1:14" ht="18.75" customHeight="1">
      <c r="A489" s="87"/>
      <c r="B489" s="76"/>
      <c r="C489" s="132" t="str">
        <f>IF(入力!C489="","",+入力!C489)</f>
        <v/>
      </c>
      <c r="D489" s="270"/>
      <c r="E489" s="272"/>
      <c r="F489" s="199"/>
      <c r="G489" s="276"/>
      <c r="H489" s="276"/>
      <c r="I489" s="276"/>
      <c r="J489" s="276"/>
      <c r="K489" s="277"/>
      <c r="L489" s="278"/>
      <c r="M489" s="267"/>
      <c r="N489" s="268"/>
    </row>
    <row r="490" spans="1:14" ht="18.75" customHeight="1">
      <c r="A490" s="86">
        <v>10</v>
      </c>
      <c r="B490" s="68"/>
      <c r="C490" s="130" t="str">
        <f>IF(入力!C490="","",+入力!C490)</f>
        <v/>
      </c>
      <c r="D490" s="269" t="str">
        <f>IF(入力!D490="","",+入力!D490)</f>
        <v/>
      </c>
      <c r="E490" s="271" t="str">
        <f>IF(入力!E490="","",+入力!E490)</f>
        <v/>
      </c>
      <c r="F490" s="198"/>
      <c r="G490" s="273" t="str">
        <f>IF(入力!G490="","",+入力!G490)</f>
        <v/>
      </c>
      <c r="H490" s="274"/>
      <c r="I490" s="274"/>
      <c r="J490" s="274"/>
      <c r="K490" s="275"/>
      <c r="L490" s="263" t="str">
        <f>IF(入力!L490=0,"",IF(入力!Q490=1,(入力!L490-入力!M490),入力!L490))</f>
        <v/>
      </c>
      <c r="M490" s="265">
        <f>入力!M490</f>
        <v>0</v>
      </c>
      <c r="N490" s="268">
        <f>IF(AND(M490&gt;0,ISNUMBER(L490)=TRUE),IF(ISNUMBER(入力!O490)=FALSE,"",INDEX((三万未満code,三万以上code),入力!O490+1,1,IF((L490+M490)&lt;30000,1,2))),0)</f>
        <v>0</v>
      </c>
    </row>
    <row r="491" spans="1:14" ht="18.75" customHeight="1">
      <c r="A491" s="87"/>
      <c r="B491" s="88"/>
      <c r="C491" s="132" t="str">
        <f>IF(入力!C491="","",+入力!C491)</f>
        <v/>
      </c>
      <c r="D491" s="270"/>
      <c r="E491" s="272"/>
      <c r="F491" s="199"/>
      <c r="G491" s="276"/>
      <c r="H491" s="276"/>
      <c r="I491" s="276"/>
      <c r="J491" s="276"/>
      <c r="K491" s="277"/>
      <c r="L491" s="278"/>
      <c r="M491" s="267"/>
      <c r="N491" s="268"/>
    </row>
    <row r="492" spans="1:14" ht="18.75" customHeight="1">
      <c r="A492" s="86">
        <v>11</v>
      </c>
      <c r="B492" s="68"/>
      <c r="C492" s="130" t="str">
        <f>IF(入力!C492="","",+入力!C492)</f>
        <v/>
      </c>
      <c r="D492" s="269" t="str">
        <f>IF(入力!D492="","",+入力!D492)</f>
        <v/>
      </c>
      <c r="E492" s="271" t="str">
        <f>IF(入力!E492="","",+入力!E492)</f>
        <v/>
      </c>
      <c r="F492" s="198"/>
      <c r="G492" s="273" t="str">
        <f>IF(入力!G492="","",+入力!G492)</f>
        <v/>
      </c>
      <c r="H492" s="274"/>
      <c r="I492" s="274"/>
      <c r="J492" s="274"/>
      <c r="K492" s="275"/>
      <c r="L492" s="263" t="str">
        <f>IF(入力!L492=0,"",IF(入力!Q492=1,(入力!L492-入力!M492),入力!L492))</f>
        <v/>
      </c>
      <c r="M492" s="265">
        <f>入力!M492</f>
        <v>0</v>
      </c>
      <c r="N492" s="268">
        <f>IF(AND(M492&gt;0,ISNUMBER(L492)=TRUE),IF(ISNUMBER(入力!O492)=FALSE,"",INDEX((三万未満code,三万以上code),入力!O492+1,1,IF((L492+M492)&lt;30000,1,2))),0)</f>
        <v>0</v>
      </c>
    </row>
    <row r="493" spans="1:14" ht="18.75" customHeight="1">
      <c r="A493" s="87"/>
      <c r="B493" s="76"/>
      <c r="C493" s="132" t="str">
        <f>IF(入力!C493="","",+入力!C493)</f>
        <v/>
      </c>
      <c r="D493" s="270"/>
      <c r="E493" s="272"/>
      <c r="F493" s="199"/>
      <c r="G493" s="276"/>
      <c r="H493" s="276"/>
      <c r="I493" s="276"/>
      <c r="J493" s="276"/>
      <c r="K493" s="277"/>
      <c r="L493" s="278"/>
      <c r="M493" s="267"/>
      <c r="N493" s="268"/>
    </row>
    <row r="494" spans="1:14" ht="18.75" customHeight="1">
      <c r="A494" s="86">
        <v>12</v>
      </c>
      <c r="B494" s="68"/>
      <c r="C494" s="130" t="str">
        <f>IF(入力!C494="","",+入力!C494)</f>
        <v/>
      </c>
      <c r="D494" s="269" t="str">
        <f>IF(入力!D494="","",+入力!D494)</f>
        <v/>
      </c>
      <c r="E494" s="271" t="str">
        <f>IF(入力!E494="","",+入力!E494)</f>
        <v/>
      </c>
      <c r="F494" s="198"/>
      <c r="G494" s="273" t="str">
        <f>IF(入力!G494="","",+入力!G494)</f>
        <v/>
      </c>
      <c r="H494" s="274"/>
      <c r="I494" s="274"/>
      <c r="J494" s="274"/>
      <c r="K494" s="275"/>
      <c r="L494" s="263" t="str">
        <f>IF(入力!L494=0,"",IF(入力!Q494=1,(入力!L494-入力!M494),入力!L494))</f>
        <v/>
      </c>
      <c r="M494" s="265">
        <f>入力!M494</f>
        <v>0</v>
      </c>
      <c r="N494" s="268">
        <f>IF(AND(M494&gt;0,ISNUMBER(L494)=TRUE),IF(ISNUMBER(入力!O494)=FALSE,"",INDEX((三万未満code,三万以上code),入力!O494+1,1,IF((L494+M494)&lt;30000,1,2))),0)</f>
        <v>0</v>
      </c>
    </row>
    <row r="495" spans="1:14" ht="18.75" customHeight="1">
      <c r="A495" s="87"/>
      <c r="B495" s="88"/>
      <c r="C495" s="132" t="str">
        <f>IF(入力!C495="","",+入力!C495)</f>
        <v/>
      </c>
      <c r="D495" s="270"/>
      <c r="E495" s="272"/>
      <c r="F495" s="199"/>
      <c r="G495" s="276"/>
      <c r="H495" s="276"/>
      <c r="I495" s="276"/>
      <c r="J495" s="276"/>
      <c r="K495" s="277"/>
      <c r="L495" s="278"/>
      <c r="M495" s="267"/>
      <c r="N495" s="268"/>
    </row>
    <row r="496" spans="1:14" ht="18.75" customHeight="1">
      <c r="A496" s="86">
        <v>13</v>
      </c>
      <c r="B496" s="68"/>
      <c r="C496" s="130" t="str">
        <f>IF(入力!C496="","",+入力!C496)</f>
        <v/>
      </c>
      <c r="D496" s="269" t="str">
        <f>IF(入力!D496="","",+入力!D496)</f>
        <v/>
      </c>
      <c r="E496" s="271" t="str">
        <f>IF(入力!E496="","",+入力!E496)</f>
        <v/>
      </c>
      <c r="F496" s="198"/>
      <c r="G496" s="273" t="str">
        <f>IF(入力!G496="","",+入力!G496)</f>
        <v/>
      </c>
      <c r="H496" s="274"/>
      <c r="I496" s="274"/>
      <c r="J496" s="274"/>
      <c r="K496" s="275"/>
      <c r="L496" s="263" t="str">
        <f>IF(入力!L496=0,"",IF(入力!Q496=1,(入力!L496-入力!M496),入力!L496))</f>
        <v/>
      </c>
      <c r="M496" s="265">
        <f>入力!M496</f>
        <v>0</v>
      </c>
      <c r="N496" s="268">
        <f>IF(AND(M496&gt;0,ISNUMBER(L496)=TRUE),IF(ISNUMBER(入力!O496)=FALSE,"",INDEX((三万未満code,三万以上code),入力!O496+1,1,IF((L496+M496)&lt;30000,1,2))),0)</f>
        <v>0</v>
      </c>
    </row>
    <row r="497" spans="1:14" ht="18.75" customHeight="1">
      <c r="A497" s="87"/>
      <c r="B497" s="76"/>
      <c r="C497" s="132" t="str">
        <f>IF(入力!C497="","",+入力!C497)</f>
        <v/>
      </c>
      <c r="D497" s="270"/>
      <c r="E497" s="272"/>
      <c r="F497" s="199"/>
      <c r="G497" s="276"/>
      <c r="H497" s="276"/>
      <c r="I497" s="276"/>
      <c r="J497" s="276"/>
      <c r="K497" s="277"/>
      <c r="L497" s="278"/>
      <c r="M497" s="267"/>
      <c r="N497" s="268"/>
    </row>
    <row r="498" spans="1:14" ht="18.75" customHeight="1">
      <c r="A498" s="86">
        <v>14</v>
      </c>
      <c r="B498" s="68"/>
      <c r="C498" s="130" t="str">
        <f>IF(入力!C498="","",+入力!C498)</f>
        <v/>
      </c>
      <c r="D498" s="269" t="str">
        <f>IF(入力!D498="","",+入力!D498)</f>
        <v/>
      </c>
      <c r="E498" s="271" t="str">
        <f>IF(入力!E498="","",+入力!E498)</f>
        <v/>
      </c>
      <c r="F498" s="198"/>
      <c r="G498" s="273" t="str">
        <f>IF(入力!G498="","",+入力!G498)</f>
        <v/>
      </c>
      <c r="H498" s="274"/>
      <c r="I498" s="274"/>
      <c r="J498" s="274"/>
      <c r="K498" s="275"/>
      <c r="L498" s="263" t="str">
        <f>IF(入力!L498=0,"",IF(入力!Q498=1,(入力!L498-入力!M498),入力!L498))</f>
        <v/>
      </c>
      <c r="M498" s="265">
        <f>入力!M498</f>
        <v>0</v>
      </c>
      <c r="N498" s="268">
        <f>IF(AND(M498&gt;0,ISNUMBER(L498)=TRUE),IF(ISNUMBER(入力!O498)=FALSE,"",INDEX((三万未満code,三万以上code),入力!O498+1,1,IF((L498+M498)&lt;30000,1,2))),0)</f>
        <v>0</v>
      </c>
    </row>
    <row r="499" spans="1:14" ht="18.75" customHeight="1">
      <c r="A499" s="87"/>
      <c r="B499" s="88"/>
      <c r="C499" s="132" t="str">
        <f>IF(入力!C499="","",+入力!C499)</f>
        <v/>
      </c>
      <c r="D499" s="270"/>
      <c r="E499" s="272"/>
      <c r="F499" s="199"/>
      <c r="G499" s="276"/>
      <c r="H499" s="276"/>
      <c r="I499" s="276"/>
      <c r="J499" s="276"/>
      <c r="K499" s="277"/>
      <c r="L499" s="278"/>
      <c r="M499" s="267"/>
      <c r="N499" s="268"/>
    </row>
    <row r="500" spans="1:14" ht="18.75" customHeight="1">
      <c r="A500" s="86">
        <v>15</v>
      </c>
      <c r="B500" s="68"/>
      <c r="C500" s="130" t="str">
        <f>IF(入力!C500="","",+入力!C500)</f>
        <v/>
      </c>
      <c r="D500" s="269" t="str">
        <f>IF(入力!D500="","",+入力!D500)</f>
        <v/>
      </c>
      <c r="E500" s="271" t="str">
        <f>IF(入力!E500="","",+入力!E500)</f>
        <v/>
      </c>
      <c r="F500" s="198"/>
      <c r="G500" s="273" t="str">
        <f>IF(入力!G500="","",+入力!G500)</f>
        <v/>
      </c>
      <c r="H500" s="274"/>
      <c r="I500" s="274"/>
      <c r="J500" s="274"/>
      <c r="K500" s="275"/>
      <c r="L500" s="263" t="str">
        <f>IF(入力!L500=0,"",IF(入力!Q500=1,(入力!L500-入力!M500),入力!L500))</f>
        <v/>
      </c>
      <c r="M500" s="265">
        <f>入力!M500</f>
        <v>0</v>
      </c>
      <c r="N500" s="268">
        <f>IF(AND(M500&gt;0,ISNUMBER(L500)=TRUE),IF(ISNUMBER(入力!O500)=FALSE,"",INDEX((三万未満code,三万以上code),入力!O500+1,1,IF((L500+M500)&lt;30000,1,2))),0)</f>
        <v>0</v>
      </c>
    </row>
    <row r="501" spans="1:14" ht="18.75" customHeight="1">
      <c r="A501" s="75"/>
      <c r="B501" s="76"/>
      <c r="C501" s="132" t="str">
        <f>IF(入力!C501="","",+入力!C501)</f>
        <v/>
      </c>
      <c r="D501" s="270"/>
      <c r="E501" s="272"/>
      <c r="F501" s="199"/>
      <c r="G501" s="276"/>
      <c r="H501" s="276"/>
      <c r="I501" s="276"/>
      <c r="J501" s="276"/>
      <c r="K501" s="277"/>
      <c r="L501" s="278"/>
      <c r="M501" s="267"/>
      <c r="N501" s="268"/>
    </row>
    <row r="502" spans="1:14" ht="14.25">
      <c r="A502" s="175" t="s">
        <v>62</v>
      </c>
      <c r="B502" s="175"/>
      <c r="C502" s="91" t="s">
        <v>77</v>
      </c>
      <c r="D502" s="135" t="s">
        <v>78</v>
      </c>
      <c r="E502" s="89"/>
      <c r="F502" s="36"/>
      <c r="G502" s="111"/>
      <c r="H502" s="198">
        <f>COUNTIF(L472:L501,"&gt;=1")</f>
        <v>0</v>
      </c>
      <c r="I502" s="178" t="s">
        <v>75</v>
      </c>
      <c r="J502" s="180" t="s">
        <v>76</v>
      </c>
      <c r="K502" s="181"/>
      <c r="L502" s="279">
        <f>SUM(L472:L501)</f>
        <v>0</v>
      </c>
      <c r="M502" s="281">
        <f>SUM(M472:M501)</f>
        <v>0</v>
      </c>
    </row>
    <row r="503" spans="1:14" ht="14.25">
      <c r="A503" s="175"/>
      <c r="B503" s="175"/>
      <c r="C503" s="91" t="s">
        <v>79</v>
      </c>
      <c r="D503" s="135" t="s">
        <v>80</v>
      </c>
      <c r="E503" s="22"/>
      <c r="F503" s="22"/>
      <c r="G503" s="93"/>
      <c r="H503" s="199"/>
      <c r="I503" s="179"/>
      <c r="J503" s="182"/>
      <c r="K503" s="183"/>
      <c r="L503" s="280"/>
      <c r="M503" s="282"/>
    </row>
    <row r="504" spans="1:14" ht="14.25">
      <c r="A504" s="175"/>
      <c r="B504" s="175"/>
      <c r="C504" s="91" t="s">
        <v>165</v>
      </c>
      <c r="D504" s="135" t="s">
        <v>167</v>
      </c>
      <c r="E504" s="112"/>
      <c r="F504" s="22"/>
      <c r="G504" s="93"/>
      <c r="H504" s="198">
        <f>H458+H502</f>
        <v>0</v>
      </c>
      <c r="I504" s="178" t="s">
        <v>75</v>
      </c>
      <c r="J504" s="180" t="s">
        <v>81</v>
      </c>
      <c r="K504" s="181"/>
      <c r="L504" s="263">
        <f>L502+L458</f>
        <v>0</v>
      </c>
      <c r="M504" s="265">
        <f>M502+M458</f>
        <v>0</v>
      </c>
    </row>
    <row r="505" spans="1:14" ht="14.25">
      <c r="A505" s="175"/>
      <c r="B505" s="175"/>
      <c r="C505" s="91" t="s">
        <v>166</v>
      </c>
      <c r="D505" s="135" t="s">
        <v>168</v>
      </c>
      <c r="E505" s="96"/>
      <c r="F505" s="22"/>
      <c r="G505" s="93"/>
      <c r="H505" s="262"/>
      <c r="I505" s="179"/>
      <c r="J505" s="182"/>
      <c r="K505" s="183"/>
      <c r="L505" s="264"/>
      <c r="M505" s="266"/>
    </row>
    <row r="506" spans="1:14" hidden="1">
      <c r="M506" s="143">
        <f>$M$46</f>
        <v>2020.01</v>
      </c>
    </row>
    <row r="507" spans="1:14" ht="21">
      <c r="A507" s="3"/>
      <c r="B507" s="3"/>
      <c r="C507" s="145">
        <f>C$1</f>
        <v>2020.01</v>
      </c>
      <c r="D507" s="3"/>
      <c r="E507" s="230" t="s">
        <v>142</v>
      </c>
      <c r="F507" s="297"/>
      <c r="G507" s="297"/>
      <c r="H507" s="297"/>
      <c r="I507" s="297"/>
      <c r="J507" s="98"/>
      <c r="K507" s="50"/>
      <c r="L507" s="139"/>
      <c r="M507" s="104" t="str">
        <f>入力!M507</f>
        <v>ページ 12</v>
      </c>
    </row>
    <row r="508" spans="1:14" ht="14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4" ht="21">
      <c r="A509" s="2"/>
      <c r="B509" s="2"/>
      <c r="C509" s="2"/>
      <c r="D509" s="2"/>
      <c r="E509" s="54"/>
      <c r="F509" s="54"/>
      <c r="G509" s="54"/>
      <c r="H509" s="54"/>
      <c r="I509" s="55"/>
      <c r="J509" s="98"/>
      <c r="K509" s="50" t="s">
        <v>55</v>
      </c>
      <c r="L509" s="298">
        <f>IF(入力!$L$3="","平成　　年　　月　　日",入力!$L$3)</f>
        <v>43831</v>
      </c>
      <c r="M509" s="299"/>
    </row>
    <row r="510" spans="1:14" ht="15">
      <c r="A510" s="2"/>
      <c r="B510" s="2"/>
      <c r="C510" s="2" t="str">
        <f>+入力!$C510</f>
        <v>福島銀行</v>
      </c>
      <c r="D510" s="2"/>
      <c r="E510" s="2"/>
      <c r="F510" s="2"/>
      <c r="G510" s="2"/>
      <c r="H510" s="2"/>
      <c r="I510" s="55"/>
      <c r="J510" s="238" t="s">
        <v>174</v>
      </c>
      <c r="K510" s="238"/>
      <c r="L510" s="290" t="str">
        <f>IF(入力!$L$4="","",入力!$L$4)</f>
        <v/>
      </c>
      <c r="M510" s="290"/>
    </row>
    <row r="511" spans="1:14" ht="15">
      <c r="A511" s="2"/>
      <c r="B511" s="288" t="str">
        <f>IF(入力!$B$5=0,"",入力!$B$5)</f>
        <v/>
      </c>
      <c r="C511" s="288"/>
      <c r="D511" s="288"/>
      <c r="E511" s="22" t="s">
        <v>177</v>
      </c>
      <c r="F511" s="22"/>
      <c r="G511" s="62"/>
      <c r="H511" s="55"/>
      <c r="I511" s="55"/>
      <c r="J511" s="289" t="s">
        <v>176</v>
      </c>
      <c r="K511" s="289"/>
      <c r="L511" s="291" t="str">
        <f>IF(入力!$L$5="","",入力!$L$5)</f>
        <v/>
      </c>
      <c r="M511" s="291"/>
    </row>
    <row r="512" spans="1:14" ht="15">
      <c r="A512" s="2"/>
      <c r="B512" s="2"/>
      <c r="C512" s="138"/>
      <c r="D512" s="22"/>
      <c r="E512" s="22"/>
      <c r="F512" s="283" t="s">
        <v>104</v>
      </c>
      <c r="G512" s="284"/>
      <c r="H512" s="285"/>
      <c r="I512" s="55"/>
      <c r="J512" s="223" t="s">
        <v>58</v>
      </c>
      <c r="K512" s="223"/>
      <c r="L512" s="286" t="str">
        <f>IF(入力!$L$6="","",入力!$L$6)</f>
        <v/>
      </c>
      <c r="M512" s="287"/>
    </row>
    <row r="513" spans="1:14" ht="14.25">
      <c r="A513" s="22"/>
      <c r="B513" s="22"/>
      <c r="C513" s="101" t="s">
        <v>59</v>
      </c>
      <c r="D513" s="1"/>
      <c r="E513" s="22"/>
      <c r="F513" s="283" t="str">
        <f>$F$7</f>
        <v>1フリコミ</v>
      </c>
      <c r="G513" s="284"/>
      <c r="H513" s="285"/>
      <c r="I513" s="2"/>
      <c r="J513" s="223" t="s">
        <v>60</v>
      </c>
      <c r="K513" s="223"/>
      <c r="L513" s="286" t="str">
        <f>IF(入力!$L$7="","",入力!$L$7)</f>
        <v/>
      </c>
      <c r="M513" s="287"/>
    </row>
    <row r="514" spans="1:14" ht="14.25">
      <c r="A514" s="2"/>
      <c r="B514" s="292">
        <f>入力!$B$8</f>
        <v>43831</v>
      </c>
      <c r="C514" s="293"/>
      <c r="D514" s="294"/>
      <c r="E514" s="22"/>
      <c r="F514" s="3"/>
      <c r="G514" s="3"/>
      <c r="H514" s="3"/>
      <c r="I514" s="2"/>
      <c r="J514" s="223" t="s">
        <v>83</v>
      </c>
      <c r="K514" s="223"/>
      <c r="L514" s="295" t="str">
        <f>IF(入力!$L$8="","",入力!$L$8)</f>
        <v/>
      </c>
      <c r="M514" s="296"/>
    </row>
    <row r="515" spans="1:14" ht="14.25">
      <c r="A515" s="61"/>
      <c r="B515" s="61"/>
      <c r="C515" s="134"/>
      <c r="D515" s="134"/>
      <c r="E515" s="61"/>
      <c r="F515" s="61"/>
      <c r="G515" s="134"/>
      <c r="H515" s="134"/>
      <c r="I515" s="61"/>
      <c r="J515" s="134"/>
      <c r="K515" s="134"/>
      <c r="L515" s="134"/>
      <c r="M515" s="134"/>
    </row>
    <row r="516" spans="1:14" ht="14.25">
      <c r="A516" s="67"/>
      <c r="B516" s="68"/>
      <c r="C516" s="69" t="s">
        <v>173</v>
      </c>
      <c r="D516" s="209" t="s">
        <v>62</v>
      </c>
      <c r="E516" s="211" t="s">
        <v>63</v>
      </c>
      <c r="F516" s="70"/>
      <c r="G516" s="213" t="s">
        <v>84</v>
      </c>
      <c r="H516" s="214"/>
      <c r="I516" s="214"/>
      <c r="J516" s="214"/>
      <c r="K516" s="215"/>
      <c r="L516" s="136" t="s">
        <v>65</v>
      </c>
      <c r="M516" s="72" t="s">
        <v>66</v>
      </c>
    </row>
    <row r="517" spans="1:14" ht="14.25">
      <c r="A517" s="75"/>
      <c r="B517" s="76"/>
      <c r="C517" s="77" t="s">
        <v>86</v>
      </c>
      <c r="D517" s="210" t="s">
        <v>70</v>
      </c>
      <c r="E517" s="212"/>
      <c r="F517" s="76"/>
      <c r="G517" s="217" t="s">
        <v>87</v>
      </c>
      <c r="H517" s="218"/>
      <c r="I517" s="218"/>
      <c r="J517" s="218"/>
      <c r="K517" s="219"/>
      <c r="L517" s="78" t="s">
        <v>72</v>
      </c>
      <c r="M517" s="79" t="s">
        <v>169</v>
      </c>
    </row>
    <row r="518" spans="1:14" ht="18.75" customHeight="1">
      <c r="A518" s="82">
        <v>1</v>
      </c>
      <c r="B518" s="68"/>
      <c r="C518" s="130" t="str">
        <f>IF(入力!C518="","",+入力!C518)</f>
        <v/>
      </c>
      <c r="D518" s="269" t="str">
        <f>IF(入力!D518="","",+入力!D518)</f>
        <v/>
      </c>
      <c r="E518" s="271" t="str">
        <f>IF(入力!E518="","",+入力!E518)</f>
        <v/>
      </c>
      <c r="F518" s="198"/>
      <c r="G518" s="273" t="str">
        <f>IF(入力!G518="","",+入力!G518)</f>
        <v/>
      </c>
      <c r="H518" s="274"/>
      <c r="I518" s="274"/>
      <c r="J518" s="274"/>
      <c r="K518" s="275"/>
      <c r="L518" s="263" t="str">
        <f>IF(入力!L518=0,"",IF(入力!Q518=1,(入力!L518-入力!M518),入力!L518))</f>
        <v/>
      </c>
      <c r="M518" s="265">
        <f>入力!M518</f>
        <v>0</v>
      </c>
      <c r="N518" s="268">
        <f>IF(AND(M518&gt;0,ISNUMBER(L518)=TRUE),IF(ISNUMBER(入力!O518)=FALSE,"",INDEX((三万未満code,三万以上code),入力!O518+1,1,IF((L518+M518)&lt;30000,1,2))),0)</f>
        <v>0</v>
      </c>
    </row>
    <row r="519" spans="1:14" ht="18.75" customHeight="1">
      <c r="A519" s="84"/>
      <c r="B519" s="76"/>
      <c r="C519" s="131" t="str">
        <f>IF(入力!C519="","",+入力!C519)</f>
        <v/>
      </c>
      <c r="D519" s="270"/>
      <c r="E519" s="272"/>
      <c r="F519" s="199"/>
      <c r="G519" s="276"/>
      <c r="H519" s="276"/>
      <c r="I519" s="276"/>
      <c r="J519" s="276"/>
      <c r="K519" s="277"/>
      <c r="L519" s="278"/>
      <c r="M519" s="267"/>
      <c r="N519" s="268"/>
    </row>
    <row r="520" spans="1:14" ht="18.75" customHeight="1">
      <c r="A520" s="86">
        <v>2</v>
      </c>
      <c r="B520" s="68"/>
      <c r="C520" s="130" t="str">
        <f>IF(入力!C520="","",+入力!C520)</f>
        <v/>
      </c>
      <c r="D520" s="269" t="str">
        <f>IF(入力!D520="","",+入力!D520)</f>
        <v/>
      </c>
      <c r="E520" s="271" t="str">
        <f>IF(入力!E520="","",+入力!E520)</f>
        <v/>
      </c>
      <c r="F520" s="198"/>
      <c r="G520" s="273" t="str">
        <f>IF(入力!G520="","",+入力!G520)</f>
        <v/>
      </c>
      <c r="H520" s="274"/>
      <c r="I520" s="274"/>
      <c r="J520" s="274"/>
      <c r="K520" s="275"/>
      <c r="L520" s="263" t="str">
        <f>IF(入力!L520=0,"",IF(入力!Q520=1,(入力!L520-入力!M520),入力!L520))</f>
        <v/>
      </c>
      <c r="M520" s="265">
        <f>入力!M520</f>
        <v>0</v>
      </c>
      <c r="N520" s="268">
        <f>IF(AND(M520&gt;0,ISNUMBER(L520)=TRUE),IF(ISNUMBER(入力!O520)=FALSE,"",INDEX((三万未満code,三万以上code),入力!O520+1,1,IF((L520+M520)&lt;30000,1,2))),0)</f>
        <v>0</v>
      </c>
    </row>
    <row r="521" spans="1:14" ht="18.75" customHeight="1">
      <c r="A521" s="87"/>
      <c r="B521" s="88"/>
      <c r="C521" s="132" t="str">
        <f>IF(入力!C521="","",+入力!C521)</f>
        <v/>
      </c>
      <c r="D521" s="270"/>
      <c r="E521" s="272"/>
      <c r="F521" s="199"/>
      <c r="G521" s="276"/>
      <c r="H521" s="276"/>
      <c r="I521" s="276"/>
      <c r="J521" s="276"/>
      <c r="K521" s="277"/>
      <c r="L521" s="278"/>
      <c r="M521" s="267"/>
      <c r="N521" s="268"/>
    </row>
    <row r="522" spans="1:14" ht="18.75" customHeight="1">
      <c r="A522" s="86">
        <v>3</v>
      </c>
      <c r="B522" s="68"/>
      <c r="C522" s="130" t="str">
        <f>IF(入力!C522="","",+入力!C522)</f>
        <v/>
      </c>
      <c r="D522" s="269" t="str">
        <f>IF(入力!D522="","",+入力!D522)</f>
        <v/>
      </c>
      <c r="E522" s="271" t="str">
        <f>IF(入力!E522="","",+入力!E522)</f>
        <v/>
      </c>
      <c r="F522" s="198"/>
      <c r="G522" s="273" t="str">
        <f>IF(入力!G522="","",+入力!G522)</f>
        <v/>
      </c>
      <c r="H522" s="274"/>
      <c r="I522" s="274"/>
      <c r="J522" s="274"/>
      <c r="K522" s="275"/>
      <c r="L522" s="263" t="str">
        <f>IF(入力!L522=0,"",IF(入力!Q522=1,(入力!L522-入力!M522),入力!L522))</f>
        <v/>
      </c>
      <c r="M522" s="265">
        <f>入力!M522</f>
        <v>0</v>
      </c>
      <c r="N522" s="268">
        <f>IF(AND(M522&gt;0,ISNUMBER(L522)=TRUE),IF(ISNUMBER(入力!O522)=FALSE,"",INDEX((三万未満code,三万以上code),入力!O522+1,1,IF((L522+M522)&lt;30000,1,2))),0)</f>
        <v>0</v>
      </c>
    </row>
    <row r="523" spans="1:14" ht="18.75" customHeight="1">
      <c r="A523" s="87"/>
      <c r="B523" s="76"/>
      <c r="C523" s="132" t="str">
        <f>IF(入力!C523="","",+入力!C523)</f>
        <v/>
      </c>
      <c r="D523" s="270"/>
      <c r="E523" s="272"/>
      <c r="F523" s="199"/>
      <c r="G523" s="276"/>
      <c r="H523" s="276"/>
      <c r="I523" s="276"/>
      <c r="J523" s="276"/>
      <c r="K523" s="277"/>
      <c r="L523" s="278"/>
      <c r="M523" s="267"/>
      <c r="N523" s="268"/>
    </row>
    <row r="524" spans="1:14" ht="18.75" customHeight="1">
      <c r="A524" s="86">
        <v>4</v>
      </c>
      <c r="B524" s="68"/>
      <c r="C524" s="130" t="str">
        <f>IF(入力!C524="","",+入力!C524)</f>
        <v/>
      </c>
      <c r="D524" s="269" t="str">
        <f>IF(入力!D524="","",+入力!D524)</f>
        <v/>
      </c>
      <c r="E524" s="271" t="str">
        <f>IF(入力!E524="","",+入力!E524)</f>
        <v/>
      </c>
      <c r="F524" s="198"/>
      <c r="G524" s="273" t="str">
        <f>IF(入力!G524="","",+入力!G524)</f>
        <v/>
      </c>
      <c r="H524" s="274"/>
      <c r="I524" s="274"/>
      <c r="J524" s="274"/>
      <c r="K524" s="275"/>
      <c r="L524" s="263" t="str">
        <f>IF(入力!L524=0,"",IF(入力!Q524=1,(入力!L524-入力!M524),入力!L524))</f>
        <v/>
      </c>
      <c r="M524" s="265">
        <f>入力!M524</f>
        <v>0</v>
      </c>
      <c r="N524" s="268">
        <f>IF(AND(M524&gt;0,ISNUMBER(L524)=TRUE),IF(ISNUMBER(入力!O524)=FALSE,"",INDEX((三万未満code,三万以上code),入力!O524+1,1,IF((L524+M524)&lt;30000,1,2))),0)</f>
        <v>0</v>
      </c>
    </row>
    <row r="525" spans="1:14" ht="18.75" customHeight="1">
      <c r="A525" s="87"/>
      <c r="B525" s="88"/>
      <c r="C525" s="132" t="str">
        <f>IF(入力!C525="","",+入力!C525)</f>
        <v/>
      </c>
      <c r="D525" s="270"/>
      <c r="E525" s="272"/>
      <c r="F525" s="199"/>
      <c r="G525" s="276"/>
      <c r="H525" s="276"/>
      <c r="I525" s="276"/>
      <c r="J525" s="276"/>
      <c r="K525" s="277"/>
      <c r="L525" s="278"/>
      <c r="M525" s="267"/>
      <c r="N525" s="268"/>
    </row>
    <row r="526" spans="1:14" ht="18.75" customHeight="1">
      <c r="A526" s="86">
        <v>5</v>
      </c>
      <c r="B526" s="68"/>
      <c r="C526" s="130" t="str">
        <f>IF(入力!C526="","",+入力!C526)</f>
        <v/>
      </c>
      <c r="D526" s="269" t="str">
        <f>IF(入力!D526="","",+入力!D526)</f>
        <v/>
      </c>
      <c r="E526" s="271" t="str">
        <f>IF(入力!E526="","",+入力!E526)</f>
        <v/>
      </c>
      <c r="F526" s="198"/>
      <c r="G526" s="273" t="str">
        <f>IF(入力!G526="","",+入力!G526)</f>
        <v/>
      </c>
      <c r="H526" s="274"/>
      <c r="I526" s="274"/>
      <c r="J526" s="274"/>
      <c r="K526" s="275"/>
      <c r="L526" s="263" t="str">
        <f>IF(入力!L526=0,"",IF(入力!Q526=1,(入力!L526-入力!M526),入力!L526))</f>
        <v/>
      </c>
      <c r="M526" s="265">
        <f>入力!M526</f>
        <v>0</v>
      </c>
      <c r="N526" s="268">
        <f>IF(AND(M526&gt;0,ISNUMBER(L526)=TRUE),IF(ISNUMBER(入力!O526)=FALSE,"",INDEX((三万未満code,三万以上code),入力!O526+1,1,IF((L526+M526)&lt;30000,1,2))),0)</f>
        <v>0</v>
      </c>
    </row>
    <row r="527" spans="1:14" ht="18.75" customHeight="1">
      <c r="A527" s="87"/>
      <c r="B527" s="76"/>
      <c r="C527" s="132" t="str">
        <f>IF(入力!C527="","",+入力!C527)</f>
        <v/>
      </c>
      <c r="D527" s="270"/>
      <c r="E527" s="272"/>
      <c r="F527" s="199"/>
      <c r="G527" s="276"/>
      <c r="H527" s="276"/>
      <c r="I527" s="276"/>
      <c r="J527" s="276"/>
      <c r="K527" s="277"/>
      <c r="L527" s="278"/>
      <c r="M527" s="267"/>
      <c r="N527" s="268"/>
    </row>
    <row r="528" spans="1:14" ht="18.75" customHeight="1">
      <c r="A528" s="86">
        <v>6</v>
      </c>
      <c r="B528" s="68"/>
      <c r="C528" s="130" t="str">
        <f>IF(入力!C528="","",+入力!C528)</f>
        <v/>
      </c>
      <c r="D528" s="269" t="str">
        <f>IF(入力!D528="","",+入力!D528)</f>
        <v/>
      </c>
      <c r="E528" s="271" t="str">
        <f>IF(入力!E528="","",+入力!E528)</f>
        <v/>
      </c>
      <c r="F528" s="198"/>
      <c r="G528" s="273" t="str">
        <f>IF(入力!G528="","",+入力!G528)</f>
        <v/>
      </c>
      <c r="H528" s="274"/>
      <c r="I528" s="274"/>
      <c r="J528" s="274"/>
      <c r="K528" s="275"/>
      <c r="L528" s="263" t="str">
        <f>IF(入力!L528=0,"",IF(入力!Q528=1,(入力!L528-入力!M528),入力!L528))</f>
        <v/>
      </c>
      <c r="M528" s="265">
        <f>入力!M528</f>
        <v>0</v>
      </c>
      <c r="N528" s="268">
        <f>IF(AND(M528&gt;0,ISNUMBER(L528)=TRUE),IF(ISNUMBER(入力!O528)=FALSE,"",INDEX((三万未満code,三万以上code),入力!O528+1,1,IF((L528+M528)&lt;30000,1,2))),0)</f>
        <v>0</v>
      </c>
    </row>
    <row r="529" spans="1:14" ht="18.75" customHeight="1">
      <c r="A529" s="87"/>
      <c r="B529" s="88"/>
      <c r="C529" s="132" t="str">
        <f>IF(入力!C529="","",+入力!C529)</f>
        <v/>
      </c>
      <c r="D529" s="270"/>
      <c r="E529" s="272"/>
      <c r="F529" s="199"/>
      <c r="G529" s="276"/>
      <c r="H529" s="276"/>
      <c r="I529" s="276"/>
      <c r="J529" s="276"/>
      <c r="K529" s="277"/>
      <c r="L529" s="278"/>
      <c r="M529" s="267"/>
      <c r="N529" s="268"/>
    </row>
    <row r="530" spans="1:14" ht="18.75" customHeight="1">
      <c r="A530" s="86">
        <v>7</v>
      </c>
      <c r="B530" s="68"/>
      <c r="C530" s="130" t="str">
        <f>IF(入力!C530="","",+入力!C530)</f>
        <v/>
      </c>
      <c r="D530" s="269" t="str">
        <f>IF(入力!D530="","",+入力!D530)</f>
        <v/>
      </c>
      <c r="E530" s="271" t="str">
        <f>IF(入力!E530="","",+入力!E530)</f>
        <v/>
      </c>
      <c r="F530" s="198"/>
      <c r="G530" s="273" t="str">
        <f>IF(入力!G530="","",+入力!G530)</f>
        <v/>
      </c>
      <c r="H530" s="274"/>
      <c r="I530" s="274"/>
      <c r="J530" s="274"/>
      <c r="K530" s="275"/>
      <c r="L530" s="263" t="str">
        <f>IF(入力!L530=0,"",IF(入力!Q530=1,(入力!L530-入力!M530),入力!L530))</f>
        <v/>
      </c>
      <c r="M530" s="265">
        <f>入力!M530</f>
        <v>0</v>
      </c>
      <c r="N530" s="268">
        <f>IF(AND(M530&gt;0,ISNUMBER(L530)=TRUE),IF(ISNUMBER(入力!O530)=FALSE,"",INDEX((三万未満code,三万以上code),入力!O530+1,1,IF((L530+M530)&lt;30000,1,2))),0)</f>
        <v>0</v>
      </c>
    </row>
    <row r="531" spans="1:14" ht="18.75" customHeight="1">
      <c r="A531" s="87"/>
      <c r="B531" s="76"/>
      <c r="C531" s="132" t="str">
        <f>IF(入力!C531="","",+入力!C531)</f>
        <v/>
      </c>
      <c r="D531" s="270"/>
      <c r="E531" s="272"/>
      <c r="F531" s="199"/>
      <c r="G531" s="276"/>
      <c r="H531" s="276"/>
      <c r="I531" s="276"/>
      <c r="J531" s="276"/>
      <c r="K531" s="277"/>
      <c r="L531" s="278"/>
      <c r="M531" s="267"/>
      <c r="N531" s="268"/>
    </row>
    <row r="532" spans="1:14" ht="18.75" customHeight="1">
      <c r="A532" s="86">
        <v>8</v>
      </c>
      <c r="B532" s="68"/>
      <c r="C532" s="130" t="str">
        <f>IF(入力!C532="","",+入力!C532)</f>
        <v/>
      </c>
      <c r="D532" s="269" t="str">
        <f>IF(入力!D532="","",+入力!D532)</f>
        <v/>
      </c>
      <c r="E532" s="271" t="str">
        <f>IF(入力!E532="","",+入力!E532)</f>
        <v/>
      </c>
      <c r="F532" s="198"/>
      <c r="G532" s="273" t="str">
        <f>IF(入力!G532="","",+入力!G532)</f>
        <v/>
      </c>
      <c r="H532" s="274"/>
      <c r="I532" s="274"/>
      <c r="J532" s="274"/>
      <c r="K532" s="275"/>
      <c r="L532" s="263" t="str">
        <f>IF(入力!L532=0,"",IF(入力!Q532=1,(入力!L532-入力!M532),入力!L532))</f>
        <v/>
      </c>
      <c r="M532" s="265">
        <f>入力!M532</f>
        <v>0</v>
      </c>
      <c r="N532" s="268">
        <f>IF(AND(M532&gt;0,ISNUMBER(L532)=TRUE),IF(ISNUMBER(入力!O532)=FALSE,"",INDEX((三万未満code,三万以上code),入力!O532+1,1,IF((L532+M532)&lt;30000,1,2))),0)</f>
        <v>0</v>
      </c>
    </row>
    <row r="533" spans="1:14" ht="18.75" customHeight="1">
      <c r="A533" s="87"/>
      <c r="B533" s="88"/>
      <c r="C533" s="132" t="str">
        <f>IF(入力!C533="","",+入力!C533)</f>
        <v/>
      </c>
      <c r="D533" s="270"/>
      <c r="E533" s="272"/>
      <c r="F533" s="199"/>
      <c r="G533" s="276"/>
      <c r="H533" s="276"/>
      <c r="I533" s="276"/>
      <c r="J533" s="276"/>
      <c r="K533" s="277"/>
      <c r="L533" s="278"/>
      <c r="M533" s="267"/>
      <c r="N533" s="268"/>
    </row>
    <row r="534" spans="1:14" ht="18.75" customHeight="1">
      <c r="A534" s="86">
        <v>9</v>
      </c>
      <c r="B534" s="68"/>
      <c r="C534" s="130" t="str">
        <f>IF(入力!C534="","",+入力!C534)</f>
        <v/>
      </c>
      <c r="D534" s="269" t="str">
        <f>IF(入力!D534="","",+入力!D534)</f>
        <v/>
      </c>
      <c r="E534" s="271" t="str">
        <f>IF(入力!E534="","",+入力!E534)</f>
        <v/>
      </c>
      <c r="F534" s="198"/>
      <c r="G534" s="273" t="str">
        <f>IF(入力!G534="","",+入力!G534)</f>
        <v/>
      </c>
      <c r="H534" s="274"/>
      <c r="I534" s="274"/>
      <c r="J534" s="274"/>
      <c r="K534" s="275"/>
      <c r="L534" s="263" t="str">
        <f>IF(入力!L534=0,"",IF(入力!Q534=1,(入力!L534-入力!M534),入力!L534))</f>
        <v/>
      </c>
      <c r="M534" s="265">
        <f>入力!M534</f>
        <v>0</v>
      </c>
      <c r="N534" s="268">
        <f>IF(AND(M534&gt;0,ISNUMBER(L534)=TRUE),IF(ISNUMBER(入力!O534)=FALSE,"",INDEX((三万未満code,三万以上code),入力!O534+1,1,IF((L534+M534)&lt;30000,1,2))),0)</f>
        <v>0</v>
      </c>
    </row>
    <row r="535" spans="1:14" ht="18.75" customHeight="1">
      <c r="A535" s="87"/>
      <c r="B535" s="76"/>
      <c r="C535" s="132" t="str">
        <f>IF(入力!C535="","",+入力!C535)</f>
        <v/>
      </c>
      <c r="D535" s="270"/>
      <c r="E535" s="272"/>
      <c r="F535" s="199"/>
      <c r="G535" s="276"/>
      <c r="H535" s="276"/>
      <c r="I535" s="276"/>
      <c r="J535" s="276"/>
      <c r="K535" s="277"/>
      <c r="L535" s="278"/>
      <c r="M535" s="267"/>
      <c r="N535" s="268"/>
    </row>
    <row r="536" spans="1:14" ht="18.75" customHeight="1">
      <c r="A536" s="86">
        <v>10</v>
      </c>
      <c r="B536" s="68"/>
      <c r="C536" s="130" t="str">
        <f>IF(入力!C536="","",+入力!C536)</f>
        <v/>
      </c>
      <c r="D536" s="269" t="str">
        <f>IF(入力!D536="","",+入力!D536)</f>
        <v/>
      </c>
      <c r="E536" s="271" t="str">
        <f>IF(入力!E536="","",+入力!E536)</f>
        <v/>
      </c>
      <c r="F536" s="198"/>
      <c r="G536" s="273" t="str">
        <f>IF(入力!G536="","",+入力!G536)</f>
        <v/>
      </c>
      <c r="H536" s="274"/>
      <c r="I536" s="274"/>
      <c r="J536" s="274"/>
      <c r="K536" s="275"/>
      <c r="L536" s="263" t="str">
        <f>IF(入力!L536=0,"",IF(入力!Q536=1,(入力!L536-入力!M536),入力!L536))</f>
        <v/>
      </c>
      <c r="M536" s="265">
        <f>入力!M536</f>
        <v>0</v>
      </c>
      <c r="N536" s="268">
        <f>IF(AND(M536&gt;0,ISNUMBER(L536)=TRUE),IF(ISNUMBER(入力!O536)=FALSE,"",INDEX((三万未満code,三万以上code),入力!O536+1,1,IF((L536+M536)&lt;30000,1,2))),0)</f>
        <v>0</v>
      </c>
    </row>
    <row r="537" spans="1:14" ht="18.75" customHeight="1">
      <c r="A537" s="87"/>
      <c r="B537" s="88"/>
      <c r="C537" s="132" t="str">
        <f>IF(入力!C537="","",+入力!C537)</f>
        <v/>
      </c>
      <c r="D537" s="270"/>
      <c r="E537" s="272"/>
      <c r="F537" s="199"/>
      <c r="G537" s="276"/>
      <c r="H537" s="276"/>
      <c r="I537" s="276"/>
      <c r="J537" s="276"/>
      <c r="K537" s="277"/>
      <c r="L537" s="278"/>
      <c r="M537" s="267"/>
      <c r="N537" s="268"/>
    </row>
    <row r="538" spans="1:14" ht="18.75" customHeight="1">
      <c r="A538" s="86">
        <v>11</v>
      </c>
      <c r="B538" s="68"/>
      <c r="C538" s="130" t="str">
        <f>IF(入力!C538="","",+入力!C538)</f>
        <v/>
      </c>
      <c r="D538" s="269" t="str">
        <f>IF(入力!D538="","",+入力!D538)</f>
        <v/>
      </c>
      <c r="E538" s="271" t="str">
        <f>IF(入力!E538="","",+入力!E538)</f>
        <v/>
      </c>
      <c r="F538" s="198"/>
      <c r="G538" s="273" t="str">
        <f>IF(入力!G538="","",+入力!G538)</f>
        <v/>
      </c>
      <c r="H538" s="274"/>
      <c r="I538" s="274"/>
      <c r="J538" s="274"/>
      <c r="K538" s="275"/>
      <c r="L538" s="263" t="str">
        <f>IF(入力!L538=0,"",IF(入力!Q538=1,(入力!L538-入力!M538),入力!L538))</f>
        <v/>
      </c>
      <c r="M538" s="265">
        <f>入力!M538</f>
        <v>0</v>
      </c>
      <c r="N538" s="268">
        <f>IF(AND(M538&gt;0,ISNUMBER(L538)=TRUE),IF(ISNUMBER(入力!O538)=FALSE,"",INDEX((三万未満code,三万以上code),入力!O538+1,1,IF((L538+M538)&lt;30000,1,2))),0)</f>
        <v>0</v>
      </c>
    </row>
    <row r="539" spans="1:14" ht="18.75" customHeight="1">
      <c r="A539" s="87"/>
      <c r="B539" s="76"/>
      <c r="C539" s="132" t="str">
        <f>IF(入力!C539="","",+入力!C539)</f>
        <v/>
      </c>
      <c r="D539" s="270"/>
      <c r="E539" s="272"/>
      <c r="F539" s="199"/>
      <c r="G539" s="276"/>
      <c r="H539" s="276"/>
      <c r="I539" s="276"/>
      <c r="J539" s="276"/>
      <c r="K539" s="277"/>
      <c r="L539" s="278"/>
      <c r="M539" s="267"/>
      <c r="N539" s="268"/>
    </row>
    <row r="540" spans="1:14" ht="18.75" customHeight="1">
      <c r="A540" s="86">
        <v>12</v>
      </c>
      <c r="B540" s="68"/>
      <c r="C540" s="130" t="str">
        <f>IF(入力!C540="","",+入力!C540)</f>
        <v/>
      </c>
      <c r="D540" s="269" t="str">
        <f>IF(入力!D540="","",+入力!D540)</f>
        <v/>
      </c>
      <c r="E540" s="271" t="str">
        <f>IF(入力!E540="","",+入力!E540)</f>
        <v/>
      </c>
      <c r="F540" s="198"/>
      <c r="G540" s="273" t="str">
        <f>IF(入力!G540="","",+入力!G540)</f>
        <v/>
      </c>
      <c r="H540" s="274"/>
      <c r="I540" s="274"/>
      <c r="J540" s="274"/>
      <c r="K540" s="275"/>
      <c r="L540" s="263" t="str">
        <f>IF(入力!L540=0,"",IF(入力!Q540=1,(入力!L540-入力!M540),入力!L540))</f>
        <v/>
      </c>
      <c r="M540" s="265">
        <f>入力!M540</f>
        <v>0</v>
      </c>
      <c r="N540" s="268">
        <f>IF(AND(M540&gt;0,ISNUMBER(L540)=TRUE),IF(ISNUMBER(入力!O540)=FALSE,"",INDEX((三万未満code,三万以上code),入力!O540+1,1,IF((L540+M540)&lt;30000,1,2))),0)</f>
        <v>0</v>
      </c>
    </row>
    <row r="541" spans="1:14" ht="18.75" customHeight="1">
      <c r="A541" s="87"/>
      <c r="B541" s="88"/>
      <c r="C541" s="132" t="str">
        <f>IF(入力!C541="","",+入力!C541)</f>
        <v/>
      </c>
      <c r="D541" s="270"/>
      <c r="E541" s="272"/>
      <c r="F541" s="199"/>
      <c r="G541" s="276"/>
      <c r="H541" s="276"/>
      <c r="I541" s="276"/>
      <c r="J541" s="276"/>
      <c r="K541" s="277"/>
      <c r="L541" s="278"/>
      <c r="M541" s="267"/>
      <c r="N541" s="268"/>
    </row>
    <row r="542" spans="1:14" ht="18.75" customHeight="1">
      <c r="A542" s="86">
        <v>13</v>
      </c>
      <c r="B542" s="68"/>
      <c r="C542" s="130" t="str">
        <f>IF(入力!C542="","",+入力!C542)</f>
        <v/>
      </c>
      <c r="D542" s="269" t="str">
        <f>IF(入力!D542="","",+入力!D542)</f>
        <v/>
      </c>
      <c r="E542" s="271" t="str">
        <f>IF(入力!E542="","",+入力!E542)</f>
        <v/>
      </c>
      <c r="F542" s="198"/>
      <c r="G542" s="273" t="str">
        <f>IF(入力!G542="","",+入力!G542)</f>
        <v/>
      </c>
      <c r="H542" s="274"/>
      <c r="I542" s="274"/>
      <c r="J542" s="274"/>
      <c r="K542" s="275"/>
      <c r="L542" s="263" t="str">
        <f>IF(入力!L542=0,"",IF(入力!Q542=1,(入力!L542-入力!M542),入力!L542))</f>
        <v/>
      </c>
      <c r="M542" s="265">
        <f>入力!M542</f>
        <v>0</v>
      </c>
      <c r="N542" s="268">
        <f>IF(AND(M542&gt;0,ISNUMBER(L542)=TRUE),IF(ISNUMBER(入力!O542)=FALSE,"",INDEX((三万未満code,三万以上code),入力!O542+1,1,IF((L542+M542)&lt;30000,1,2))),0)</f>
        <v>0</v>
      </c>
    </row>
    <row r="543" spans="1:14" ht="18.75" customHeight="1">
      <c r="A543" s="87"/>
      <c r="B543" s="76"/>
      <c r="C543" s="132" t="str">
        <f>IF(入力!C543="","",+入力!C543)</f>
        <v/>
      </c>
      <c r="D543" s="270"/>
      <c r="E543" s="272"/>
      <c r="F543" s="199"/>
      <c r="G543" s="276"/>
      <c r="H543" s="276"/>
      <c r="I543" s="276"/>
      <c r="J543" s="276"/>
      <c r="K543" s="277"/>
      <c r="L543" s="278"/>
      <c r="M543" s="267"/>
      <c r="N543" s="268"/>
    </row>
    <row r="544" spans="1:14" ht="18.75" customHeight="1">
      <c r="A544" s="86">
        <v>14</v>
      </c>
      <c r="B544" s="68"/>
      <c r="C544" s="130" t="str">
        <f>IF(入力!C544="","",+入力!C544)</f>
        <v/>
      </c>
      <c r="D544" s="269" t="str">
        <f>IF(入力!D544="","",+入力!D544)</f>
        <v/>
      </c>
      <c r="E544" s="271" t="str">
        <f>IF(入力!E544="","",+入力!E544)</f>
        <v/>
      </c>
      <c r="F544" s="198"/>
      <c r="G544" s="273" t="str">
        <f>IF(入力!G544="","",+入力!G544)</f>
        <v/>
      </c>
      <c r="H544" s="274"/>
      <c r="I544" s="274"/>
      <c r="J544" s="274"/>
      <c r="K544" s="275"/>
      <c r="L544" s="263" t="str">
        <f>IF(入力!L544=0,"",IF(入力!Q544=1,(入力!L544-入力!M544),入力!L544))</f>
        <v/>
      </c>
      <c r="M544" s="265">
        <f>入力!M544</f>
        <v>0</v>
      </c>
      <c r="N544" s="268">
        <f>IF(AND(M544&gt;0,ISNUMBER(L544)=TRUE),IF(ISNUMBER(入力!O544)=FALSE,"",INDEX((三万未満code,三万以上code),入力!O544+1,1,IF((L544+M544)&lt;30000,1,2))),0)</f>
        <v>0</v>
      </c>
    </row>
    <row r="545" spans="1:14" ht="18.75" customHeight="1">
      <c r="A545" s="87"/>
      <c r="B545" s="88"/>
      <c r="C545" s="132" t="str">
        <f>IF(入力!C545="","",+入力!C545)</f>
        <v/>
      </c>
      <c r="D545" s="270"/>
      <c r="E545" s="272"/>
      <c r="F545" s="199"/>
      <c r="G545" s="276"/>
      <c r="H545" s="276"/>
      <c r="I545" s="276"/>
      <c r="J545" s="276"/>
      <c r="K545" s="277"/>
      <c r="L545" s="278"/>
      <c r="M545" s="267"/>
      <c r="N545" s="268"/>
    </row>
    <row r="546" spans="1:14" ht="18.75" customHeight="1">
      <c r="A546" s="86">
        <v>15</v>
      </c>
      <c r="B546" s="68"/>
      <c r="C546" s="130" t="str">
        <f>IF(入力!C546="","",+入力!C546)</f>
        <v/>
      </c>
      <c r="D546" s="269" t="str">
        <f>IF(入力!D546="","",+入力!D546)</f>
        <v/>
      </c>
      <c r="E546" s="271" t="str">
        <f>IF(入力!E546="","",+入力!E546)</f>
        <v/>
      </c>
      <c r="F546" s="198"/>
      <c r="G546" s="273" t="str">
        <f>IF(入力!G546="","",+入力!G546)</f>
        <v/>
      </c>
      <c r="H546" s="274"/>
      <c r="I546" s="274"/>
      <c r="J546" s="274"/>
      <c r="K546" s="275"/>
      <c r="L546" s="263" t="str">
        <f>IF(入力!L546=0,"",IF(入力!Q546=1,(入力!L546-入力!M546),入力!L546))</f>
        <v/>
      </c>
      <c r="M546" s="265">
        <f>入力!M546</f>
        <v>0</v>
      </c>
      <c r="N546" s="268">
        <f>IF(AND(M546&gt;0,ISNUMBER(L546)=TRUE),IF(ISNUMBER(入力!O546)=FALSE,"",INDEX((三万未満code,三万以上code),入力!O546+1,1,IF((L546+M546)&lt;30000,1,2))),0)</f>
        <v>0</v>
      </c>
    </row>
    <row r="547" spans="1:14" ht="18.75" customHeight="1">
      <c r="A547" s="75"/>
      <c r="B547" s="76"/>
      <c r="C547" s="132" t="str">
        <f>IF(入力!C547="","",+入力!C547)</f>
        <v/>
      </c>
      <c r="D547" s="270"/>
      <c r="E547" s="272"/>
      <c r="F547" s="199"/>
      <c r="G547" s="276"/>
      <c r="H547" s="276"/>
      <c r="I547" s="276"/>
      <c r="J547" s="276"/>
      <c r="K547" s="277"/>
      <c r="L547" s="278"/>
      <c r="M547" s="267"/>
      <c r="N547" s="268"/>
    </row>
    <row r="548" spans="1:14" ht="14.25">
      <c r="A548" s="175" t="s">
        <v>62</v>
      </c>
      <c r="B548" s="175"/>
      <c r="C548" s="91" t="s">
        <v>77</v>
      </c>
      <c r="D548" s="135" t="s">
        <v>78</v>
      </c>
      <c r="E548" s="89"/>
      <c r="F548" s="36"/>
      <c r="G548" s="111"/>
      <c r="H548" s="198">
        <f>COUNTIF(L518:L547,"&gt;=1")</f>
        <v>0</v>
      </c>
      <c r="I548" s="178" t="s">
        <v>75</v>
      </c>
      <c r="J548" s="180" t="s">
        <v>76</v>
      </c>
      <c r="K548" s="181"/>
      <c r="L548" s="279">
        <f>SUM(L518:L547)</f>
        <v>0</v>
      </c>
      <c r="M548" s="281">
        <f>SUM(M518:M547)</f>
        <v>0</v>
      </c>
    </row>
    <row r="549" spans="1:14" ht="14.25">
      <c r="A549" s="175"/>
      <c r="B549" s="175"/>
      <c r="C549" s="91" t="s">
        <v>79</v>
      </c>
      <c r="D549" s="135" t="s">
        <v>80</v>
      </c>
      <c r="E549" s="22"/>
      <c r="F549" s="22"/>
      <c r="G549" s="93"/>
      <c r="H549" s="199"/>
      <c r="I549" s="179"/>
      <c r="J549" s="182"/>
      <c r="K549" s="183"/>
      <c r="L549" s="280"/>
      <c r="M549" s="282"/>
    </row>
    <row r="550" spans="1:14" ht="14.25">
      <c r="A550" s="175"/>
      <c r="B550" s="175"/>
      <c r="C550" s="91" t="s">
        <v>165</v>
      </c>
      <c r="D550" s="135" t="s">
        <v>167</v>
      </c>
      <c r="E550" s="112"/>
      <c r="F550" s="22"/>
      <c r="G550" s="93"/>
      <c r="H550" s="198">
        <f>H504+H548</f>
        <v>0</v>
      </c>
      <c r="I550" s="178" t="s">
        <v>75</v>
      </c>
      <c r="J550" s="180" t="s">
        <v>81</v>
      </c>
      <c r="K550" s="181"/>
      <c r="L550" s="263">
        <f>L548+L504</f>
        <v>0</v>
      </c>
      <c r="M550" s="265">
        <f>M548+M504</f>
        <v>0</v>
      </c>
    </row>
    <row r="551" spans="1:14" ht="14.25">
      <c r="A551" s="175"/>
      <c r="B551" s="175"/>
      <c r="C551" s="91" t="s">
        <v>166</v>
      </c>
      <c r="D551" s="135" t="s">
        <v>168</v>
      </c>
      <c r="E551" s="96"/>
      <c r="F551" s="22"/>
      <c r="G551" s="93"/>
      <c r="H551" s="262"/>
      <c r="I551" s="179"/>
      <c r="J551" s="182"/>
      <c r="K551" s="183"/>
      <c r="L551" s="264"/>
      <c r="M551" s="266"/>
    </row>
    <row r="552" spans="1:14" hidden="1">
      <c r="M552" s="143">
        <f>$M$46</f>
        <v>2020.01</v>
      </c>
    </row>
    <row r="553" spans="1:14" ht="21">
      <c r="A553" s="3"/>
      <c r="B553" s="3"/>
      <c r="C553" s="145">
        <f>C$1</f>
        <v>2020.01</v>
      </c>
      <c r="D553" s="3"/>
      <c r="E553" s="230" t="s">
        <v>142</v>
      </c>
      <c r="F553" s="297"/>
      <c r="G553" s="297"/>
      <c r="H553" s="297"/>
      <c r="I553" s="297"/>
      <c r="J553" s="98"/>
      <c r="K553" s="50"/>
      <c r="L553" s="139"/>
      <c r="M553" s="104" t="str">
        <f>入力!M553</f>
        <v>ページ 13</v>
      </c>
    </row>
    <row r="554" spans="1:14" ht="14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4" ht="21">
      <c r="A555" s="2"/>
      <c r="B555" s="2"/>
      <c r="C555" s="2"/>
      <c r="D555" s="2"/>
      <c r="E555" s="54"/>
      <c r="F555" s="54"/>
      <c r="G555" s="54"/>
      <c r="H555" s="54"/>
      <c r="I555" s="55"/>
      <c r="J555" s="98"/>
      <c r="K555" s="50" t="s">
        <v>55</v>
      </c>
      <c r="L555" s="298">
        <f>IF(入力!$L$3="","平成　　年　　月　　日",入力!$L$3)</f>
        <v>43831</v>
      </c>
      <c r="M555" s="299"/>
    </row>
    <row r="556" spans="1:14" ht="15">
      <c r="A556" s="2"/>
      <c r="B556" s="2"/>
      <c r="C556" s="2" t="str">
        <f>+入力!$C556</f>
        <v>福島銀行</v>
      </c>
      <c r="D556" s="2"/>
      <c r="E556" s="2"/>
      <c r="F556" s="2"/>
      <c r="G556" s="2"/>
      <c r="H556" s="2"/>
      <c r="I556" s="55"/>
      <c r="J556" s="238" t="s">
        <v>174</v>
      </c>
      <c r="K556" s="238"/>
      <c r="L556" s="290" t="str">
        <f>IF(入力!$L$4="","",入力!$L$4)</f>
        <v/>
      </c>
      <c r="M556" s="290"/>
    </row>
    <row r="557" spans="1:14" ht="15">
      <c r="A557" s="2"/>
      <c r="B557" s="288" t="str">
        <f>IF(入力!$B$5=0,"",入力!$B$5)</f>
        <v/>
      </c>
      <c r="C557" s="288"/>
      <c r="D557" s="288"/>
      <c r="E557" s="22" t="s">
        <v>177</v>
      </c>
      <c r="F557" s="22"/>
      <c r="G557" s="62"/>
      <c r="H557" s="55"/>
      <c r="I557" s="55"/>
      <c r="J557" s="289" t="s">
        <v>176</v>
      </c>
      <c r="K557" s="289"/>
      <c r="L557" s="291" t="str">
        <f>IF(入力!$L$5="","",入力!$L$5)</f>
        <v/>
      </c>
      <c r="M557" s="291"/>
    </row>
    <row r="558" spans="1:14" ht="15">
      <c r="A558" s="2"/>
      <c r="B558" s="2"/>
      <c r="C558" s="138"/>
      <c r="D558" s="22"/>
      <c r="E558" s="22"/>
      <c r="F558" s="283" t="s">
        <v>104</v>
      </c>
      <c r="G558" s="284"/>
      <c r="H558" s="285"/>
      <c r="I558" s="55"/>
      <c r="J558" s="223" t="s">
        <v>58</v>
      </c>
      <c r="K558" s="223"/>
      <c r="L558" s="286" t="str">
        <f>IF(入力!$L$6="","",入力!$L$6)</f>
        <v/>
      </c>
      <c r="M558" s="287"/>
    </row>
    <row r="559" spans="1:14" ht="14.25">
      <c r="A559" s="22"/>
      <c r="B559" s="22"/>
      <c r="C559" s="101" t="s">
        <v>59</v>
      </c>
      <c r="D559" s="1"/>
      <c r="E559" s="22"/>
      <c r="F559" s="283" t="str">
        <f>$F$7</f>
        <v>1フリコミ</v>
      </c>
      <c r="G559" s="284"/>
      <c r="H559" s="285"/>
      <c r="I559" s="2"/>
      <c r="J559" s="223" t="s">
        <v>60</v>
      </c>
      <c r="K559" s="223"/>
      <c r="L559" s="286" t="str">
        <f>IF(入力!$L$7="","",入力!$L$7)</f>
        <v/>
      </c>
      <c r="M559" s="287"/>
    </row>
    <row r="560" spans="1:14" ht="14.25">
      <c r="A560" s="2"/>
      <c r="B560" s="292">
        <f>入力!$B$8</f>
        <v>43831</v>
      </c>
      <c r="C560" s="293"/>
      <c r="D560" s="294"/>
      <c r="E560" s="22"/>
      <c r="F560" s="3"/>
      <c r="G560" s="3"/>
      <c r="H560" s="3"/>
      <c r="I560" s="2"/>
      <c r="J560" s="223" t="s">
        <v>83</v>
      </c>
      <c r="K560" s="223"/>
      <c r="L560" s="295" t="str">
        <f>IF(入力!$L$8="","",入力!$L$8)</f>
        <v/>
      </c>
      <c r="M560" s="296"/>
    </row>
    <row r="561" spans="1:14" ht="14.25">
      <c r="A561" s="61"/>
      <c r="B561" s="61"/>
      <c r="C561" s="134"/>
      <c r="D561" s="134"/>
      <c r="E561" s="61"/>
      <c r="F561" s="61"/>
      <c r="G561" s="134"/>
      <c r="H561" s="134"/>
      <c r="I561" s="61"/>
      <c r="J561" s="134"/>
      <c r="K561" s="134"/>
      <c r="L561" s="134"/>
      <c r="M561" s="134"/>
    </row>
    <row r="562" spans="1:14" ht="14.25">
      <c r="A562" s="67"/>
      <c r="B562" s="68"/>
      <c r="C562" s="69" t="s">
        <v>173</v>
      </c>
      <c r="D562" s="209" t="s">
        <v>62</v>
      </c>
      <c r="E562" s="211" t="s">
        <v>63</v>
      </c>
      <c r="F562" s="70"/>
      <c r="G562" s="213" t="s">
        <v>84</v>
      </c>
      <c r="H562" s="214"/>
      <c r="I562" s="214"/>
      <c r="J562" s="214"/>
      <c r="K562" s="215"/>
      <c r="L562" s="136" t="s">
        <v>65</v>
      </c>
      <c r="M562" s="72" t="s">
        <v>66</v>
      </c>
    </row>
    <row r="563" spans="1:14" ht="14.25">
      <c r="A563" s="75"/>
      <c r="B563" s="76"/>
      <c r="C563" s="77" t="s">
        <v>86</v>
      </c>
      <c r="D563" s="210" t="s">
        <v>70</v>
      </c>
      <c r="E563" s="212"/>
      <c r="F563" s="76"/>
      <c r="G563" s="217" t="s">
        <v>87</v>
      </c>
      <c r="H563" s="218"/>
      <c r="I563" s="218"/>
      <c r="J563" s="218"/>
      <c r="K563" s="219"/>
      <c r="L563" s="78" t="s">
        <v>72</v>
      </c>
      <c r="M563" s="79" t="s">
        <v>169</v>
      </c>
    </row>
    <row r="564" spans="1:14" ht="18.75" customHeight="1">
      <c r="A564" s="82">
        <v>1</v>
      </c>
      <c r="B564" s="68"/>
      <c r="C564" s="130" t="str">
        <f>IF(入力!C564="","",+入力!C564)</f>
        <v/>
      </c>
      <c r="D564" s="269" t="str">
        <f>IF(入力!D564="","",+入力!D564)</f>
        <v/>
      </c>
      <c r="E564" s="271" t="str">
        <f>IF(入力!E564="","",+入力!E564)</f>
        <v/>
      </c>
      <c r="F564" s="198"/>
      <c r="G564" s="273" t="str">
        <f>IF(入力!G564="","",+入力!G564)</f>
        <v/>
      </c>
      <c r="H564" s="274"/>
      <c r="I564" s="274"/>
      <c r="J564" s="274"/>
      <c r="K564" s="275"/>
      <c r="L564" s="263" t="str">
        <f>IF(入力!L564=0,"",IF(入力!Q564=1,(入力!L564-入力!M564),入力!L564))</f>
        <v/>
      </c>
      <c r="M564" s="265">
        <f>入力!M564</f>
        <v>0</v>
      </c>
      <c r="N564" s="268">
        <f>IF(AND(M564&gt;0,ISNUMBER(L564)=TRUE),IF(ISNUMBER(入力!O564)=FALSE,"",INDEX((三万未満code,三万以上code),入力!O564+1,1,IF((L564+M564)&lt;30000,1,2))),0)</f>
        <v>0</v>
      </c>
    </row>
    <row r="565" spans="1:14" ht="18.75" customHeight="1">
      <c r="A565" s="84"/>
      <c r="B565" s="76"/>
      <c r="C565" s="131" t="str">
        <f>IF(入力!C565="","",+入力!C565)</f>
        <v/>
      </c>
      <c r="D565" s="270"/>
      <c r="E565" s="272"/>
      <c r="F565" s="199"/>
      <c r="G565" s="276"/>
      <c r="H565" s="276"/>
      <c r="I565" s="276"/>
      <c r="J565" s="276"/>
      <c r="K565" s="277"/>
      <c r="L565" s="278"/>
      <c r="M565" s="267"/>
      <c r="N565" s="268"/>
    </row>
    <row r="566" spans="1:14" ht="18.75" customHeight="1">
      <c r="A566" s="86">
        <v>2</v>
      </c>
      <c r="B566" s="68"/>
      <c r="C566" s="130" t="str">
        <f>IF(入力!C566="","",+入力!C566)</f>
        <v/>
      </c>
      <c r="D566" s="269" t="str">
        <f>IF(入力!D566="","",+入力!D566)</f>
        <v/>
      </c>
      <c r="E566" s="271" t="str">
        <f>IF(入力!E566="","",+入力!E566)</f>
        <v/>
      </c>
      <c r="F566" s="198"/>
      <c r="G566" s="273" t="str">
        <f>IF(入力!G566="","",+入力!G566)</f>
        <v/>
      </c>
      <c r="H566" s="274"/>
      <c r="I566" s="274"/>
      <c r="J566" s="274"/>
      <c r="K566" s="275"/>
      <c r="L566" s="263" t="str">
        <f>IF(入力!L566=0,"",IF(入力!Q566=1,(入力!L566-入力!M566),入力!L566))</f>
        <v/>
      </c>
      <c r="M566" s="265">
        <f>入力!M566</f>
        <v>0</v>
      </c>
      <c r="N566" s="268">
        <f>IF(AND(M566&gt;0,ISNUMBER(L566)=TRUE),IF(ISNUMBER(入力!O566)=FALSE,"",INDEX((三万未満code,三万以上code),入力!O566+1,1,IF((L566+M566)&lt;30000,1,2))),0)</f>
        <v>0</v>
      </c>
    </row>
    <row r="567" spans="1:14" ht="18.75" customHeight="1">
      <c r="A567" s="87"/>
      <c r="B567" s="88"/>
      <c r="C567" s="132" t="str">
        <f>IF(入力!C567="","",+入力!C567)</f>
        <v/>
      </c>
      <c r="D567" s="270"/>
      <c r="E567" s="272"/>
      <c r="F567" s="199"/>
      <c r="G567" s="276"/>
      <c r="H567" s="276"/>
      <c r="I567" s="276"/>
      <c r="J567" s="276"/>
      <c r="K567" s="277"/>
      <c r="L567" s="278"/>
      <c r="M567" s="267"/>
      <c r="N567" s="268"/>
    </row>
    <row r="568" spans="1:14" ht="18.75" customHeight="1">
      <c r="A568" s="86">
        <v>3</v>
      </c>
      <c r="B568" s="68"/>
      <c r="C568" s="130" t="str">
        <f>IF(入力!C568="","",+入力!C568)</f>
        <v/>
      </c>
      <c r="D568" s="269" t="str">
        <f>IF(入力!D568="","",+入力!D568)</f>
        <v/>
      </c>
      <c r="E568" s="271" t="str">
        <f>IF(入力!E568="","",+入力!E568)</f>
        <v/>
      </c>
      <c r="F568" s="198"/>
      <c r="G568" s="273" t="str">
        <f>IF(入力!G568="","",+入力!G568)</f>
        <v/>
      </c>
      <c r="H568" s="274"/>
      <c r="I568" s="274"/>
      <c r="J568" s="274"/>
      <c r="K568" s="275"/>
      <c r="L568" s="263" t="str">
        <f>IF(入力!L568=0,"",IF(入力!Q568=1,(入力!L568-入力!M568),入力!L568))</f>
        <v/>
      </c>
      <c r="M568" s="265">
        <f>入力!M568</f>
        <v>0</v>
      </c>
      <c r="N568" s="268">
        <f>IF(AND(M568&gt;0,ISNUMBER(L568)=TRUE),IF(ISNUMBER(入力!O568)=FALSE,"",INDEX((三万未満code,三万以上code),入力!O568+1,1,IF((L568+M568)&lt;30000,1,2))),0)</f>
        <v>0</v>
      </c>
    </row>
    <row r="569" spans="1:14" ht="18.75" customHeight="1">
      <c r="A569" s="87"/>
      <c r="B569" s="76"/>
      <c r="C569" s="132" t="str">
        <f>IF(入力!C569="","",+入力!C569)</f>
        <v/>
      </c>
      <c r="D569" s="270"/>
      <c r="E569" s="272"/>
      <c r="F569" s="199"/>
      <c r="G569" s="276"/>
      <c r="H569" s="276"/>
      <c r="I569" s="276"/>
      <c r="J569" s="276"/>
      <c r="K569" s="277"/>
      <c r="L569" s="278"/>
      <c r="M569" s="267"/>
      <c r="N569" s="268"/>
    </row>
    <row r="570" spans="1:14" ht="18.75" customHeight="1">
      <c r="A570" s="86">
        <v>4</v>
      </c>
      <c r="B570" s="68"/>
      <c r="C570" s="130" t="str">
        <f>IF(入力!C570="","",+入力!C570)</f>
        <v/>
      </c>
      <c r="D570" s="269" t="str">
        <f>IF(入力!D570="","",+入力!D570)</f>
        <v/>
      </c>
      <c r="E570" s="271" t="str">
        <f>IF(入力!E570="","",+入力!E570)</f>
        <v/>
      </c>
      <c r="F570" s="198"/>
      <c r="G570" s="273" t="str">
        <f>IF(入力!G570="","",+入力!G570)</f>
        <v/>
      </c>
      <c r="H570" s="274"/>
      <c r="I570" s="274"/>
      <c r="J570" s="274"/>
      <c r="K570" s="275"/>
      <c r="L570" s="263" t="str">
        <f>IF(入力!L570=0,"",IF(入力!Q570=1,(入力!L570-入力!M570),入力!L570))</f>
        <v/>
      </c>
      <c r="M570" s="265">
        <f>入力!M570</f>
        <v>0</v>
      </c>
      <c r="N570" s="268">
        <f>IF(AND(M570&gt;0,ISNUMBER(L570)=TRUE),IF(ISNUMBER(入力!O570)=FALSE,"",INDEX((三万未満code,三万以上code),入力!O570+1,1,IF((L570+M570)&lt;30000,1,2))),0)</f>
        <v>0</v>
      </c>
    </row>
    <row r="571" spans="1:14" ht="18.75" customHeight="1">
      <c r="A571" s="87"/>
      <c r="B571" s="88"/>
      <c r="C571" s="132" t="str">
        <f>IF(入力!C571="","",+入力!C571)</f>
        <v/>
      </c>
      <c r="D571" s="270"/>
      <c r="E571" s="272"/>
      <c r="F571" s="199"/>
      <c r="G571" s="276"/>
      <c r="H571" s="276"/>
      <c r="I571" s="276"/>
      <c r="J571" s="276"/>
      <c r="K571" s="277"/>
      <c r="L571" s="278"/>
      <c r="M571" s="267"/>
      <c r="N571" s="268"/>
    </row>
    <row r="572" spans="1:14" ht="18.75" customHeight="1">
      <c r="A572" s="86">
        <v>5</v>
      </c>
      <c r="B572" s="68"/>
      <c r="C572" s="130" t="str">
        <f>IF(入力!C572="","",+入力!C572)</f>
        <v/>
      </c>
      <c r="D572" s="269" t="str">
        <f>IF(入力!D572="","",+入力!D572)</f>
        <v/>
      </c>
      <c r="E572" s="271" t="str">
        <f>IF(入力!E572="","",+入力!E572)</f>
        <v/>
      </c>
      <c r="F572" s="198"/>
      <c r="G572" s="273" t="str">
        <f>IF(入力!G572="","",+入力!G572)</f>
        <v/>
      </c>
      <c r="H572" s="274"/>
      <c r="I572" s="274"/>
      <c r="J572" s="274"/>
      <c r="K572" s="275"/>
      <c r="L572" s="263" t="str">
        <f>IF(入力!L572=0,"",IF(入力!Q572=1,(入力!L572-入力!M572),入力!L572))</f>
        <v/>
      </c>
      <c r="M572" s="265">
        <f>入力!M572</f>
        <v>0</v>
      </c>
      <c r="N572" s="268">
        <f>IF(AND(M572&gt;0,ISNUMBER(L572)=TRUE),IF(ISNUMBER(入力!O572)=FALSE,"",INDEX((三万未満code,三万以上code),入力!O572+1,1,IF((L572+M572)&lt;30000,1,2))),0)</f>
        <v>0</v>
      </c>
    </row>
    <row r="573" spans="1:14" ht="18.75" customHeight="1">
      <c r="A573" s="87"/>
      <c r="B573" s="76"/>
      <c r="C573" s="132" t="str">
        <f>IF(入力!C573="","",+入力!C573)</f>
        <v/>
      </c>
      <c r="D573" s="270"/>
      <c r="E573" s="272"/>
      <c r="F573" s="199"/>
      <c r="G573" s="276"/>
      <c r="H573" s="276"/>
      <c r="I573" s="276"/>
      <c r="J573" s="276"/>
      <c r="K573" s="277"/>
      <c r="L573" s="278"/>
      <c r="M573" s="267"/>
      <c r="N573" s="268"/>
    </row>
    <row r="574" spans="1:14" ht="18.75" customHeight="1">
      <c r="A574" s="86">
        <v>6</v>
      </c>
      <c r="B574" s="68"/>
      <c r="C574" s="130" t="str">
        <f>IF(入力!C574="","",+入力!C574)</f>
        <v/>
      </c>
      <c r="D574" s="269" t="str">
        <f>IF(入力!D574="","",+入力!D574)</f>
        <v/>
      </c>
      <c r="E574" s="271" t="str">
        <f>IF(入力!E574="","",+入力!E574)</f>
        <v/>
      </c>
      <c r="F574" s="198"/>
      <c r="G574" s="273" t="str">
        <f>IF(入力!G574="","",+入力!G574)</f>
        <v/>
      </c>
      <c r="H574" s="274"/>
      <c r="I574" s="274"/>
      <c r="J574" s="274"/>
      <c r="K574" s="275"/>
      <c r="L574" s="263" t="str">
        <f>IF(入力!L574=0,"",IF(入力!Q574=1,(入力!L574-入力!M574),入力!L574))</f>
        <v/>
      </c>
      <c r="M574" s="265">
        <f>入力!M574</f>
        <v>0</v>
      </c>
      <c r="N574" s="268">
        <f>IF(AND(M574&gt;0,ISNUMBER(L574)=TRUE),IF(ISNUMBER(入力!O574)=FALSE,"",INDEX((三万未満code,三万以上code),入力!O574+1,1,IF((L574+M574)&lt;30000,1,2))),0)</f>
        <v>0</v>
      </c>
    </row>
    <row r="575" spans="1:14" ht="18.75" customHeight="1">
      <c r="A575" s="87"/>
      <c r="B575" s="88"/>
      <c r="C575" s="132" t="str">
        <f>IF(入力!C575="","",+入力!C575)</f>
        <v/>
      </c>
      <c r="D575" s="270"/>
      <c r="E575" s="272"/>
      <c r="F575" s="199"/>
      <c r="G575" s="276"/>
      <c r="H575" s="276"/>
      <c r="I575" s="276"/>
      <c r="J575" s="276"/>
      <c r="K575" s="277"/>
      <c r="L575" s="278"/>
      <c r="M575" s="267"/>
      <c r="N575" s="268"/>
    </row>
    <row r="576" spans="1:14" ht="18.75" customHeight="1">
      <c r="A576" s="86">
        <v>7</v>
      </c>
      <c r="B576" s="68"/>
      <c r="C576" s="130" t="str">
        <f>IF(入力!C576="","",+入力!C576)</f>
        <v/>
      </c>
      <c r="D576" s="269" t="str">
        <f>IF(入力!D576="","",+入力!D576)</f>
        <v/>
      </c>
      <c r="E576" s="271" t="str">
        <f>IF(入力!E576="","",+入力!E576)</f>
        <v/>
      </c>
      <c r="F576" s="198"/>
      <c r="G576" s="273" t="str">
        <f>IF(入力!G576="","",+入力!G576)</f>
        <v/>
      </c>
      <c r="H576" s="274"/>
      <c r="I576" s="274"/>
      <c r="J576" s="274"/>
      <c r="K576" s="275"/>
      <c r="L576" s="263" t="str">
        <f>IF(入力!L576=0,"",IF(入力!Q576=1,(入力!L576-入力!M576),入力!L576))</f>
        <v/>
      </c>
      <c r="M576" s="265">
        <f>入力!M576</f>
        <v>0</v>
      </c>
      <c r="N576" s="268">
        <f>IF(AND(M576&gt;0,ISNUMBER(L576)=TRUE),IF(ISNUMBER(入力!O576)=FALSE,"",INDEX((三万未満code,三万以上code),入力!O576+1,1,IF((L576+M576)&lt;30000,1,2))),0)</f>
        <v>0</v>
      </c>
    </row>
    <row r="577" spans="1:14" ht="18.75" customHeight="1">
      <c r="A577" s="87"/>
      <c r="B577" s="76"/>
      <c r="C577" s="132" t="str">
        <f>IF(入力!C577="","",+入力!C577)</f>
        <v/>
      </c>
      <c r="D577" s="270"/>
      <c r="E577" s="272"/>
      <c r="F577" s="199"/>
      <c r="G577" s="276"/>
      <c r="H577" s="276"/>
      <c r="I577" s="276"/>
      <c r="J577" s="276"/>
      <c r="K577" s="277"/>
      <c r="L577" s="278"/>
      <c r="M577" s="267"/>
      <c r="N577" s="268"/>
    </row>
    <row r="578" spans="1:14" ht="18.75" customHeight="1">
      <c r="A578" s="86">
        <v>8</v>
      </c>
      <c r="B578" s="68"/>
      <c r="C578" s="130" t="str">
        <f>IF(入力!C578="","",+入力!C578)</f>
        <v/>
      </c>
      <c r="D578" s="269" t="str">
        <f>IF(入力!D578="","",+入力!D578)</f>
        <v/>
      </c>
      <c r="E578" s="271" t="str">
        <f>IF(入力!E578="","",+入力!E578)</f>
        <v/>
      </c>
      <c r="F578" s="198"/>
      <c r="G578" s="273" t="str">
        <f>IF(入力!G578="","",+入力!G578)</f>
        <v/>
      </c>
      <c r="H578" s="274"/>
      <c r="I578" s="274"/>
      <c r="J578" s="274"/>
      <c r="K578" s="275"/>
      <c r="L578" s="263" t="str">
        <f>IF(入力!L578=0,"",IF(入力!Q578=1,(入力!L578-入力!M578),入力!L578))</f>
        <v/>
      </c>
      <c r="M578" s="265">
        <f>入力!M578</f>
        <v>0</v>
      </c>
      <c r="N578" s="268">
        <f>IF(AND(M578&gt;0,ISNUMBER(L578)=TRUE),IF(ISNUMBER(入力!O578)=FALSE,"",INDEX((三万未満code,三万以上code),入力!O578+1,1,IF((L578+M578)&lt;30000,1,2))),0)</f>
        <v>0</v>
      </c>
    </row>
    <row r="579" spans="1:14" ht="18.75" customHeight="1">
      <c r="A579" s="87"/>
      <c r="B579" s="88"/>
      <c r="C579" s="132" t="str">
        <f>IF(入力!C579="","",+入力!C579)</f>
        <v/>
      </c>
      <c r="D579" s="270"/>
      <c r="E579" s="272"/>
      <c r="F579" s="199"/>
      <c r="G579" s="276"/>
      <c r="H579" s="276"/>
      <c r="I579" s="276"/>
      <c r="J579" s="276"/>
      <c r="K579" s="277"/>
      <c r="L579" s="278"/>
      <c r="M579" s="267"/>
      <c r="N579" s="268"/>
    </row>
    <row r="580" spans="1:14" ht="18.75" customHeight="1">
      <c r="A580" s="86">
        <v>9</v>
      </c>
      <c r="B580" s="68"/>
      <c r="C580" s="130" t="str">
        <f>IF(入力!C580="","",+入力!C580)</f>
        <v/>
      </c>
      <c r="D580" s="269" t="str">
        <f>IF(入力!D580="","",+入力!D580)</f>
        <v/>
      </c>
      <c r="E580" s="271" t="str">
        <f>IF(入力!E580="","",+入力!E580)</f>
        <v/>
      </c>
      <c r="F580" s="198"/>
      <c r="G580" s="273" t="str">
        <f>IF(入力!G580="","",+入力!G580)</f>
        <v/>
      </c>
      <c r="H580" s="274"/>
      <c r="I580" s="274"/>
      <c r="J580" s="274"/>
      <c r="K580" s="275"/>
      <c r="L580" s="263" t="str">
        <f>IF(入力!L580=0,"",IF(入力!Q580=1,(入力!L580-入力!M580),入力!L580))</f>
        <v/>
      </c>
      <c r="M580" s="265">
        <f>入力!M580</f>
        <v>0</v>
      </c>
      <c r="N580" s="268">
        <f>IF(AND(M580&gt;0,ISNUMBER(L580)=TRUE),IF(ISNUMBER(入力!O580)=FALSE,"",INDEX((三万未満code,三万以上code),入力!O580+1,1,IF((L580+M580)&lt;30000,1,2))),0)</f>
        <v>0</v>
      </c>
    </row>
    <row r="581" spans="1:14" ht="18.75" customHeight="1">
      <c r="A581" s="87"/>
      <c r="B581" s="76"/>
      <c r="C581" s="132" t="str">
        <f>IF(入力!C581="","",+入力!C581)</f>
        <v/>
      </c>
      <c r="D581" s="270"/>
      <c r="E581" s="272"/>
      <c r="F581" s="199"/>
      <c r="G581" s="276"/>
      <c r="H581" s="276"/>
      <c r="I581" s="276"/>
      <c r="J581" s="276"/>
      <c r="K581" s="277"/>
      <c r="L581" s="278"/>
      <c r="M581" s="267"/>
      <c r="N581" s="268"/>
    </row>
    <row r="582" spans="1:14" ht="18.75" customHeight="1">
      <c r="A582" s="86">
        <v>10</v>
      </c>
      <c r="B582" s="68"/>
      <c r="C582" s="130" t="str">
        <f>IF(入力!C582="","",+入力!C582)</f>
        <v/>
      </c>
      <c r="D582" s="269" t="str">
        <f>IF(入力!D582="","",+入力!D582)</f>
        <v/>
      </c>
      <c r="E582" s="271" t="str">
        <f>IF(入力!E582="","",+入力!E582)</f>
        <v/>
      </c>
      <c r="F582" s="198"/>
      <c r="G582" s="273" t="str">
        <f>IF(入力!G582="","",+入力!G582)</f>
        <v/>
      </c>
      <c r="H582" s="274"/>
      <c r="I582" s="274"/>
      <c r="J582" s="274"/>
      <c r="K582" s="275"/>
      <c r="L582" s="263" t="str">
        <f>IF(入力!L582=0,"",IF(入力!Q582=1,(入力!L582-入力!M582),入力!L582))</f>
        <v/>
      </c>
      <c r="M582" s="265">
        <f>入力!M582</f>
        <v>0</v>
      </c>
      <c r="N582" s="268">
        <f>IF(AND(M582&gt;0,ISNUMBER(L582)=TRUE),IF(ISNUMBER(入力!O582)=FALSE,"",INDEX((三万未満code,三万以上code),入力!O582+1,1,IF((L582+M582)&lt;30000,1,2))),0)</f>
        <v>0</v>
      </c>
    </row>
    <row r="583" spans="1:14" ht="18.75" customHeight="1">
      <c r="A583" s="87"/>
      <c r="B583" s="88"/>
      <c r="C583" s="132" t="str">
        <f>IF(入力!C583="","",+入力!C583)</f>
        <v/>
      </c>
      <c r="D583" s="270"/>
      <c r="E583" s="272"/>
      <c r="F583" s="199"/>
      <c r="G583" s="276"/>
      <c r="H583" s="276"/>
      <c r="I583" s="276"/>
      <c r="J583" s="276"/>
      <c r="K583" s="277"/>
      <c r="L583" s="278"/>
      <c r="M583" s="267"/>
      <c r="N583" s="268"/>
    </row>
    <row r="584" spans="1:14" ht="18.75" customHeight="1">
      <c r="A584" s="86">
        <v>11</v>
      </c>
      <c r="B584" s="68"/>
      <c r="C584" s="130" t="str">
        <f>IF(入力!C584="","",+入力!C584)</f>
        <v/>
      </c>
      <c r="D584" s="269" t="str">
        <f>IF(入力!D584="","",+入力!D584)</f>
        <v/>
      </c>
      <c r="E584" s="271" t="str">
        <f>IF(入力!E584="","",+入力!E584)</f>
        <v/>
      </c>
      <c r="F584" s="198"/>
      <c r="G584" s="273" t="str">
        <f>IF(入力!G584="","",+入力!G584)</f>
        <v/>
      </c>
      <c r="H584" s="274"/>
      <c r="I584" s="274"/>
      <c r="J584" s="274"/>
      <c r="K584" s="275"/>
      <c r="L584" s="263" t="str">
        <f>IF(入力!L584=0,"",IF(入力!Q584=1,(入力!L584-入力!M584),入力!L584))</f>
        <v/>
      </c>
      <c r="M584" s="265">
        <f>入力!M584</f>
        <v>0</v>
      </c>
      <c r="N584" s="268">
        <f>IF(AND(M584&gt;0,ISNUMBER(L584)=TRUE),IF(ISNUMBER(入力!O584)=FALSE,"",INDEX((三万未満code,三万以上code),入力!O584+1,1,IF((L584+M584)&lt;30000,1,2))),0)</f>
        <v>0</v>
      </c>
    </row>
    <row r="585" spans="1:14" ht="18.75" customHeight="1">
      <c r="A585" s="87"/>
      <c r="B585" s="76"/>
      <c r="C585" s="132" t="str">
        <f>IF(入力!C585="","",+入力!C585)</f>
        <v/>
      </c>
      <c r="D585" s="270"/>
      <c r="E585" s="272"/>
      <c r="F585" s="199"/>
      <c r="G585" s="276"/>
      <c r="H585" s="276"/>
      <c r="I585" s="276"/>
      <c r="J585" s="276"/>
      <c r="K585" s="277"/>
      <c r="L585" s="278"/>
      <c r="M585" s="267"/>
      <c r="N585" s="268"/>
    </row>
    <row r="586" spans="1:14" ht="18.75" customHeight="1">
      <c r="A586" s="86">
        <v>12</v>
      </c>
      <c r="B586" s="68"/>
      <c r="C586" s="130" t="str">
        <f>IF(入力!C586="","",+入力!C586)</f>
        <v/>
      </c>
      <c r="D586" s="269" t="str">
        <f>IF(入力!D586="","",+入力!D586)</f>
        <v/>
      </c>
      <c r="E586" s="271" t="str">
        <f>IF(入力!E586="","",+入力!E586)</f>
        <v/>
      </c>
      <c r="F586" s="198"/>
      <c r="G586" s="273" t="str">
        <f>IF(入力!G586="","",+入力!G586)</f>
        <v/>
      </c>
      <c r="H586" s="274"/>
      <c r="I586" s="274"/>
      <c r="J586" s="274"/>
      <c r="K586" s="275"/>
      <c r="L586" s="263" t="str">
        <f>IF(入力!L586=0,"",IF(入力!Q586=1,(入力!L586-入力!M586),入力!L586))</f>
        <v/>
      </c>
      <c r="M586" s="265">
        <f>入力!M586</f>
        <v>0</v>
      </c>
      <c r="N586" s="268">
        <f>IF(AND(M586&gt;0,ISNUMBER(L586)=TRUE),IF(ISNUMBER(入力!O586)=FALSE,"",INDEX((三万未満code,三万以上code),入力!O586+1,1,IF((L586+M586)&lt;30000,1,2))),0)</f>
        <v>0</v>
      </c>
    </row>
    <row r="587" spans="1:14" ht="18.75" customHeight="1">
      <c r="A587" s="87"/>
      <c r="B587" s="88"/>
      <c r="C587" s="132" t="str">
        <f>IF(入力!C587="","",+入力!C587)</f>
        <v/>
      </c>
      <c r="D587" s="270"/>
      <c r="E587" s="272"/>
      <c r="F587" s="199"/>
      <c r="G587" s="276"/>
      <c r="H587" s="276"/>
      <c r="I587" s="276"/>
      <c r="J587" s="276"/>
      <c r="K587" s="277"/>
      <c r="L587" s="278"/>
      <c r="M587" s="267"/>
      <c r="N587" s="268"/>
    </row>
    <row r="588" spans="1:14" ht="18.75" customHeight="1">
      <c r="A588" s="86">
        <v>13</v>
      </c>
      <c r="B588" s="68"/>
      <c r="C588" s="130" t="str">
        <f>IF(入力!C588="","",+入力!C588)</f>
        <v/>
      </c>
      <c r="D588" s="269" t="str">
        <f>IF(入力!D588="","",+入力!D588)</f>
        <v/>
      </c>
      <c r="E588" s="271" t="str">
        <f>IF(入力!E588="","",+入力!E588)</f>
        <v/>
      </c>
      <c r="F588" s="198"/>
      <c r="G588" s="273" t="str">
        <f>IF(入力!G588="","",+入力!G588)</f>
        <v/>
      </c>
      <c r="H588" s="274"/>
      <c r="I588" s="274"/>
      <c r="J588" s="274"/>
      <c r="K588" s="275"/>
      <c r="L588" s="263" t="str">
        <f>IF(入力!L588=0,"",IF(入力!Q588=1,(入力!L588-入力!M588),入力!L588))</f>
        <v/>
      </c>
      <c r="M588" s="265">
        <f>入力!M588</f>
        <v>0</v>
      </c>
      <c r="N588" s="268">
        <f>IF(AND(M588&gt;0,ISNUMBER(L588)=TRUE),IF(ISNUMBER(入力!O588)=FALSE,"",INDEX((三万未満code,三万以上code),入力!O588+1,1,IF((L588+M588)&lt;30000,1,2))),0)</f>
        <v>0</v>
      </c>
    </row>
    <row r="589" spans="1:14" ht="18.75" customHeight="1">
      <c r="A589" s="87"/>
      <c r="B589" s="76"/>
      <c r="C589" s="132" t="str">
        <f>IF(入力!C589="","",+入力!C589)</f>
        <v/>
      </c>
      <c r="D589" s="270"/>
      <c r="E589" s="272"/>
      <c r="F589" s="199"/>
      <c r="G589" s="276"/>
      <c r="H589" s="276"/>
      <c r="I589" s="276"/>
      <c r="J589" s="276"/>
      <c r="K589" s="277"/>
      <c r="L589" s="278"/>
      <c r="M589" s="267"/>
      <c r="N589" s="268"/>
    </row>
    <row r="590" spans="1:14" ht="18.75" customHeight="1">
      <c r="A590" s="86">
        <v>14</v>
      </c>
      <c r="B590" s="68"/>
      <c r="C590" s="130" t="str">
        <f>IF(入力!C590="","",+入力!C590)</f>
        <v/>
      </c>
      <c r="D590" s="269" t="str">
        <f>IF(入力!D590="","",+入力!D590)</f>
        <v/>
      </c>
      <c r="E590" s="271" t="str">
        <f>IF(入力!E590="","",+入力!E590)</f>
        <v/>
      </c>
      <c r="F590" s="198"/>
      <c r="G590" s="273" t="str">
        <f>IF(入力!G590="","",+入力!G590)</f>
        <v/>
      </c>
      <c r="H590" s="274"/>
      <c r="I590" s="274"/>
      <c r="J590" s="274"/>
      <c r="K590" s="275"/>
      <c r="L590" s="263" t="str">
        <f>IF(入力!L590=0,"",IF(入力!Q590=1,(入力!L590-入力!M590),入力!L590))</f>
        <v/>
      </c>
      <c r="M590" s="265">
        <f>入力!M590</f>
        <v>0</v>
      </c>
      <c r="N590" s="268">
        <f>IF(AND(M590&gt;0,ISNUMBER(L590)=TRUE),IF(ISNUMBER(入力!O590)=FALSE,"",INDEX((三万未満code,三万以上code),入力!O590+1,1,IF((L590+M590)&lt;30000,1,2))),0)</f>
        <v>0</v>
      </c>
    </row>
    <row r="591" spans="1:14" ht="18.75" customHeight="1">
      <c r="A591" s="87"/>
      <c r="B591" s="88"/>
      <c r="C591" s="132" t="str">
        <f>IF(入力!C591="","",+入力!C591)</f>
        <v/>
      </c>
      <c r="D591" s="270"/>
      <c r="E591" s="272"/>
      <c r="F591" s="199"/>
      <c r="G591" s="276"/>
      <c r="H591" s="276"/>
      <c r="I591" s="276"/>
      <c r="J591" s="276"/>
      <c r="K591" s="277"/>
      <c r="L591" s="278"/>
      <c r="M591" s="267"/>
      <c r="N591" s="268"/>
    </row>
    <row r="592" spans="1:14" ht="18.75" customHeight="1">
      <c r="A592" s="86">
        <v>15</v>
      </c>
      <c r="B592" s="68"/>
      <c r="C592" s="130" t="str">
        <f>IF(入力!C592="","",+入力!C592)</f>
        <v/>
      </c>
      <c r="D592" s="269" t="str">
        <f>IF(入力!D592="","",+入力!D592)</f>
        <v/>
      </c>
      <c r="E592" s="271" t="str">
        <f>IF(入力!E592="","",+入力!E592)</f>
        <v/>
      </c>
      <c r="F592" s="198"/>
      <c r="G592" s="273" t="str">
        <f>IF(入力!G592="","",+入力!G592)</f>
        <v/>
      </c>
      <c r="H592" s="274"/>
      <c r="I592" s="274"/>
      <c r="J592" s="274"/>
      <c r="K592" s="275"/>
      <c r="L592" s="263" t="str">
        <f>IF(入力!L592=0,"",IF(入力!Q592=1,(入力!L592-入力!M592),入力!L592))</f>
        <v/>
      </c>
      <c r="M592" s="265">
        <f>入力!M592</f>
        <v>0</v>
      </c>
      <c r="N592" s="268">
        <f>IF(AND(M592&gt;0,ISNUMBER(L592)=TRUE),IF(ISNUMBER(入力!O592)=FALSE,"",INDEX((三万未満code,三万以上code),入力!O592+1,1,IF((L592+M592)&lt;30000,1,2))),0)</f>
        <v>0</v>
      </c>
    </row>
    <row r="593" spans="1:14" ht="18.75" customHeight="1">
      <c r="A593" s="75"/>
      <c r="B593" s="76"/>
      <c r="C593" s="132" t="str">
        <f>IF(入力!C593="","",+入力!C593)</f>
        <v/>
      </c>
      <c r="D593" s="270"/>
      <c r="E593" s="272"/>
      <c r="F593" s="199"/>
      <c r="G593" s="276"/>
      <c r="H593" s="276"/>
      <c r="I593" s="276"/>
      <c r="J593" s="276"/>
      <c r="K593" s="277"/>
      <c r="L593" s="278"/>
      <c r="M593" s="267"/>
      <c r="N593" s="268"/>
    </row>
    <row r="594" spans="1:14" ht="14.25">
      <c r="A594" s="175" t="s">
        <v>62</v>
      </c>
      <c r="B594" s="175"/>
      <c r="C594" s="91" t="s">
        <v>77</v>
      </c>
      <c r="D594" s="135" t="s">
        <v>78</v>
      </c>
      <c r="E594" s="89"/>
      <c r="F594" s="36"/>
      <c r="G594" s="111"/>
      <c r="H594" s="198">
        <f>COUNTIF(L564:L593,"&gt;=1")</f>
        <v>0</v>
      </c>
      <c r="I594" s="178" t="s">
        <v>75</v>
      </c>
      <c r="J594" s="180" t="s">
        <v>76</v>
      </c>
      <c r="K594" s="181"/>
      <c r="L594" s="279">
        <f>SUM(L564:L593)</f>
        <v>0</v>
      </c>
      <c r="M594" s="281">
        <f>SUM(M564:M593)</f>
        <v>0</v>
      </c>
    </row>
    <row r="595" spans="1:14" ht="14.25">
      <c r="A595" s="175"/>
      <c r="B595" s="175"/>
      <c r="C595" s="91" t="s">
        <v>79</v>
      </c>
      <c r="D595" s="135" t="s">
        <v>80</v>
      </c>
      <c r="E595" s="22"/>
      <c r="F595" s="22"/>
      <c r="G595" s="93"/>
      <c r="H595" s="199"/>
      <c r="I595" s="179"/>
      <c r="J595" s="182"/>
      <c r="K595" s="183"/>
      <c r="L595" s="280"/>
      <c r="M595" s="282"/>
    </row>
    <row r="596" spans="1:14" ht="14.25">
      <c r="A596" s="175"/>
      <c r="B596" s="175"/>
      <c r="C596" s="91" t="s">
        <v>165</v>
      </c>
      <c r="D596" s="135" t="s">
        <v>167</v>
      </c>
      <c r="E596" s="112"/>
      <c r="F596" s="22"/>
      <c r="G596" s="93"/>
      <c r="H596" s="198">
        <f>H550+H594</f>
        <v>0</v>
      </c>
      <c r="I596" s="178" t="s">
        <v>75</v>
      </c>
      <c r="J596" s="180" t="s">
        <v>81</v>
      </c>
      <c r="K596" s="181"/>
      <c r="L596" s="263">
        <f>L594+L550</f>
        <v>0</v>
      </c>
      <c r="M596" s="265">
        <f>M594+M550</f>
        <v>0</v>
      </c>
    </row>
    <row r="597" spans="1:14" ht="14.25">
      <c r="A597" s="175"/>
      <c r="B597" s="175"/>
      <c r="C597" s="91" t="s">
        <v>166</v>
      </c>
      <c r="D597" s="135" t="s">
        <v>168</v>
      </c>
      <c r="E597" s="96"/>
      <c r="F597" s="22"/>
      <c r="G597" s="93"/>
      <c r="H597" s="262"/>
      <c r="I597" s="179"/>
      <c r="J597" s="182"/>
      <c r="K597" s="183"/>
      <c r="L597" s="264"/>
      <c r="M597" s="266"/>
    </row>
    <row r="598" spans="1:14" hidden="1">
      <c r="M598" s="143">
        <f>$M$46</f>
        <v>2020.01</v>
      </c>
    </row>
    <row r="599" spans="1:14" ht="21">
      <c r="A599" s="3"/>
      <c r="B599" s="3"/>
      <c r="C599" s="145">
        <f>C$1</f>
        <v>2020.01</v>
      </c>
      <c r="D599" s="3"/>
      <c r="E599" s="230" t="s">
        <v>142</v>
      </c>
      <c r="F599" s="297"/>
      <c r="G599" s="297"/>
      <c r="H599" s="297"/>
      <c r="I599" s="297"/>
      <c r="J599" s="98"/>
      <c r="K599" s="50"/>
      <c r="L599" s="139"/>
      <c r="M599" s="104" t="str">
        <f>入力!M599</f>
        <v>ページ 14</v>
      </c>
    </row>
    <row r="600" spans="1:14" ht="14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4" ht="21">
      <c r="A601" s="2"/>
      <c r="B601" s="2"/>
      <c r="C601" s="2"/>
      <c r="D601" s="2"/>
      <c r="E601" s="54"/>
      <c r="F601" s="54"/>
      <c r="G601" s="54"/>
      <c r="H601" s="54"/>
      <c r="I601" s="55"/>
      <c r="J601" s="98"/>
      <c r="K601" s="50" t="s">
        <v>55</v>
      </c>
      <c r="L601" s="298">
        <f>IF(入力!$L$3="","平成　　年　　月　　日",入力!$L$3)</f>
        <v>43831</v>
      </c>
      <c r="M601" s="299"/>
    </row>
    <row r="602" spans="1:14" ht="15">
      <c r="A602" s="2"/>
      <c r="B602" s="2"/>
      <c r="C602" s="2" t="str">
        <f>+入力!$C602</f>
        <v>福島銀行</v>
      </c>
      <c r="D602" s="2"/>
      <c r="E602" s="2"/>
      <c r="F602" s="2"/>
      <c r="G602" s="2"/>
      <c r="H602" s="2"/>
      <c r="I602" s="55"/>
      <c r="J602" s="238" t="s">
        <v>174</v>
      </c>
      <c r="K602" s="238"/>
      <c r="L602" s="290" t="str">
        <f>IF(入力!$L$4="","",入力!$L$4)</f>
        <v/>
      </c>
      <c r="M602" s="290"/>
    </row>
    <row r="603" spans="1:14" ht="15">
      <c r="A603" s="2"/>
      <c r="B603" s="288" t="str">
        <f>IF(入力!$B$5=0,"",入力!$B$5)</f>
        <v/>
      </c>
      <c r="C603" s="288"/>
      <c r="D603" s="288"/>
      <c r="E603" s="22" t="s">
        <v>177</v>
      </c>
      <c r="F603" s="22"/>
      <c r="G603" s="62"/>
      <c r="H603" s="55"/>
      <c r="I603" s="55"/>
      <c r="J603" s="289" t="s">
        <v>176</v>
      </c>
      <c r="K603" s="289"/>
      <c r="L603" s="291" t="str">
        <f>IF(入力!$L$5="","",入力!$L$5)</f>
        <v/>
      </c>
      <c r="M603" s="291"/>
    </row>
    <row r="604" spans="1:14" ht="15">
      <c r="A604" s="2"/>
      <c r="B604" s="2"/>
      <c r="C604" s="138"/>
      <c r="D604" s="22"/>
      <c r="E604" s="22"/>
      <c r="F604" s="283" t="s">
        <v>104</v>
      </c>
      <c r="G604" s="284"/>
      <c r="H604" s="285"/>
      <c r="I604" s="55"/>
      <c r="J604" s="223" t="s">
        <v>58</v>
      </c>
      <c r="K604" s="223"/>
      <c r="L604" s="286" t="str">
        <f>IF(入力!$L$6="","",入力!$L$6)</f>
        <v/>
      </c>
      <c r="M604" s="287"/>
    </row>
    <row r="605" spans="1:14" ht="14.25">
      <c r="A605" s="22"/>
      <c r="B605" s="22"/>
      <c r="C605" s="101" t="s">
        <v>59</v>
      </c>
      <c r="D605" s="1"/>
      <c r="E605" s="22"/>
      <c r="F605" s="283" t="str">
        <f>$F$7</f>
        <v>1フリコミ</v>
      </c>
      <c r="G605" s="284"/>
      <c r="H605" s="285"/>
      <c r="I605" s="2"/>
      <c r="J605" s="223" t="s">
        <v>60</v>
      </c>
      <c r="K605" s="223"/>
      <c r="L605" s="286" t="str">
        <f>IF(入力!$L$7="","",入力!$L$7)</f>
        <v/>
      </c>
      <c r="M605" s="287"/>
    </row>
    <row r="606" spans="1:14" ht="14.25">
      <c r="A606" s="2"/>
      <c r="B606" s="292">
        <f>入力!$B$8</f>
        <v>43831</v>
      </c>
      <c r="C606" s="293"/>
      <c r="D606" s="294"/>
      <c r="E606" s="22"/>
      <c r="F606" s="3"/>
      <c r="G606" s="3"/>
      <c r="H606" s="3"/>
      <c r="I606" s="2"/>
      <c r="J606" s="223" t="s">
        <v>83</v>
      </c>
      <c r="K606" s="223"/>
      <c r="L606" s="295" t="str">
        <f>IF(入力!$L$8="","",入力!$L$8)</f>
        <v/>
      </c>
      <c r="M606" s="296"/>
    </row>
    <row r="607" spans="1:14" ht="14.25">
      <c r="A607" s="61"/>
      <c r="B607" s="61"/>
      <c r="C607" s="134"/>
      <c r="D607" s="134"/>
      <c r="E607" s="61"/>
      <c r="F607" s="61"/>
      <c r="G607" s="134"/>
      <c r="H607" s="134"/>
      <c r="I607" s="61"/>
      <c r="J607" s="134"/>
      <c r="K607" s="134"/>
      <c r="L607" s="134"/>
      <c r="M607" s="134"/>
    </row>
    <row r="608" spans="1:14" ht="14.25">
      <c r="A608" s="67"/>
      <c r="B608" s="68"/>
      <c r="C608" s="69" t="s">
        <v>173</v>
      </c>
      <c r="D608" s="209" t="s">
        <v>62</v>
      </c>
      <c r="E608" s="211" t="s">
        <v>63</v>
      </c>
      <c r="F608" s="70"/>
      <c r="G608" s="213" t="s">
        <v>84</v>
      </c>
      <c r="H608" s="214"/>
      <c r="I608" s="214"/>
      <c r="J608" s="214"/>
      <c r="K608" s="215"/>
      <c r="L608" s="136" t="s">
        <v>65</v>
      </c>
      <c r="M608" s="72" t="s">
        <v>66</v>
      </c>
    </row>
    <row r="609" spans="1:14" ht="14.25">
      <c r="A609" s="75"/>
      <c r="B609" s="76"/>
      <c r="C609" s="77" t="s">
        <v>86</v>
      </c>
      <c r="D609" s="210" t="s">
        <v>70</v>
      </c>
      <c r="E609" s="212"/>
      <c r="F609" s="76"/>
      <c r="G609" s="217" t="s">
        <v>87</v>
      </c>
      <c r="H609" s="218"/>
      <c r="I609" s="218"/>
      <c r="J609" s="218"/>
      <c r="K609" s="219"/>
      <c r="L609" s="78" t="s">
        <v>72</v>
      </c>
      <c r="M609" s="79" t="s">
        <v>169</v>
      </c>
    </row>
    <row r="610" spans="1:14" ht="18.75" customHeight="1">
      <c r="A610" s="82">
        <v>1</v>
      </c>
      <c r="B610" s="68"/>
      <c r="C610" s="130" t="str">
        <f>IF(入力!C610="","",+入力!C610)</f>
        <v/>
      </c>
      <c r="D610" s="269" t="str">
        <f>IF(入力!D610="","",+入力!D610)</f>
        <v/>
      </c>
      <c r="E610" s="271" t="str">
        <f>IF(入力!E610="","",+入力!E610)</f>
        <v/>
      </c>
      <c r="F610" s="198"/>
      <c r="G610" s="273" t="str">
        <f>IF(入力!G610="","",+入力!G610)</f>
        <v/>
      </c>
      <c r="H610" s="274"/>
      <c r="I610" s="274"/>
      <c r="J610" s="274"/>
      <c r="K610" s="275"/>
      <c r="L610" s="263" t="str">
        <f>IF(入力!L610=0,"",IF(入力!Q610=1,(入力!L610-入力!M610),入力!L610))</f>
        <v/>
      </c>
      <c r="M610" s="265">
        <f>入力!M610</f>
        <v>0</v>
      </c>
      <c r="N610" s="268">
        <f>IF(AND(M610&gt;0,ISNUMBER(L610)=TRUE),IF(ISNUMBER(入力!O610)=FALSE,"",INDEX((三万未満code,三万以上code),入力!O610+1,1,IF((L610+M610)&lt;30000,1,2))),0)</f>
        <v>0</v>
      </c>
    </row>
    <row r="611" spans="1:14" ht="18.75" customHeight="1">
      <c r="A611" s="84"/>
      <c r="B611" s="76"/>
      <c r="C611" s="131" t="str">
        <f>IF(入力!C611="","",+入力!C611)</f>
        <v/>
      </c>
      <c r="D611" s="270"/>
      <c r="E611" s="272"/>
      <c r="F611" s="199"/>
      <c r="G611" s="276"/>
      <c r="H611" s="276"/>
      <c r="I611" s="276"/>
      <c r="J611" s="276"/>
      <c r="K611" s="277"/>
      <c r="L611" s="278"/>
      <c r="M611" s="267"/>
      <c r="N611" s="268"/>
    </row>
    <row r="612" spans="1:14" ht="18.75" customHeight="1">
      <c r="A612" s="86">
        <v>2</v>
      </c>
      <c r="B612" s="68"/>
      <c r="C612" s="130" t="str">
        <f>IF(入力!C612="","",+入力!C612)</f>
        <v/>
      </c>
      <c r="D612" s="269" t="str">
        <f>IF(入力!D612="","",+入力!D612)</f>
        <v/>
      </c>
      <c r="E612" s="271" t="str">
        <f>IF(入力!E612="","",+入力!E612)</f>
        <v/>
      </c>
      <c r="F612" s="198"/>
      <c r="G612" s="273" t="str">
        <f>IF(入力!G612="","",+入力!G612)</f>
        <v/>
      </c>
      <c r="H612" s="274"/>
      <c r="I612" s="274"/>
      <c r="J612" s="274"/>
      <c r="K612" s="275"/>
      <c r="L612" s="263" t="str">
        <f>IF(入力!L612=0,"",IF(入力!Q612=1,(入力!L612-入力!M612),入力!L612))</f>
        <v/>
      </c>
      <c r="M612" s="265">
        <f>入力!M612</f>
        <v>0</v>
      </c>
      <c r="N612" s="268">
        <f>IF(AND(M612&gt;0,ISNUMBER(L612)=TRUE),IF(ISNUMBER(入力!O612)=FALSE,"",INDEX((三万未満code,三万以上code),入力!O612+1,1,IF((L612+M612)&lt;30000,1,2))),0)</f>
        <v>0</v>
      </c>
    </row>
    <row r="613" spans="1:14" ht="18.75" customHeight="1">
      <c r="A613" s="87"/>
      <c r="B613" s="88"/>
      <c r="C613" s="132" t="str">
        <f>IF(入力!C613="","",+入力!C613)</f>
        <v/>
      </c>
      <c r="D613" s="270"/>
      <c r="E613" s="272"/>
      <c r="F613" s="199"/>
      <c r="G613" s="276"/>
      <c r="H613" s="276"/>
      <c r="I613" s="276"/>
      <c r="J613" s="276"/>
      <c r="K613" s="277"/>
      <c r="L613" s="278"/>
      <c r="M613" s="267"/>
      <c r="N613" s="268"/>
    </row>
    <row r="614" spans="1:14" ht="18.75" customHeight="1">
      <c r="A614" s="86">
        <v>3</v>
      </c>
      <c r="B614" s="68"/>
      <c r="C614" s="130" t="str">
        <f>IF(入力!C614="","",+入力!C614)</f>
        <v/>
      </c>
      <c r="D614" s="269" t="str">
        <f>IF(入力!D614="","",+入力!D614)</f>
        <v/>
      </c>
      <c r="E614" s="271" t="str">
        <f>IF(入力!E614="","",+入力!E614)</f>
        <v/>
      </c>
      <c r="F614" s="198"/>
      <c r="G614" s="273" t="str">
        <f>IF(入力!G614="","",+入力!G614)</f>
        <v/>
      </c>
      <c r="H614" s="274"/>
      <c r="I614" s="274"/>
      <c r="J614" s="274"/>
      <c r="K614" s="275"/>
      <c r="L614" s="263" t="str">
        <f>IF(入力!L614=0,"",IF(入力!Q614=1,(入力!L614-入力!M614),入力!L614))</f>
        <v/>
      </c>
      <c r="M614" s="265">
        <f>入力!M614</f>
        <v>0</v>
      </c>
      <c r="N614" s="268">
        <f>IF(AND(M614&gt;0,ISNUMBER(L614)=TRUE),IF(ISNUMBER(入力!O614)=FALSE,"",INDEX((三万未満code,三万以上code),入力!O614+1,1,IF((L614+M614)&lt;30000,1,2))),0)</f>
        <v>0</v>
      </c>
    </row>
    <row r="615" spans="1:14" ht="18.75" customHeight="1">
      <c r="A615" s="87"/>
      <c r="B615" s="76"/>
      <c r="C615" s="132" t="str">
        <f>IF(入力!C615="","",+入力!C615)</f>
        <v/>
      </c>
      <c r="D615" s="270"/>
      <c r="E615" s="272"/>
      <c r="F615" s="199"/>
      <c r="G615" s="276"/>
      <c r="H615" s="276"/>
      <c r="I615" s="276"/>
      <c r="J615" s="276"/>
      <c r="K615" s="277"/>
      <c r="L615" s="278"/>
      <c r="M615" s="267"/>
      <c r="N615" s="268"/>
    </row>
    <row r="616" spans="1:14" ht="18.75" customHeight="1">
      <c r="A616" s="86">
        <v>4</v>
      </c>
      <c r="B616" s="68"/>
      <c r="C616" s="130" t="str">
        <f>IF(入力!C616="","",+入力!C616)</f>
        <v/>
      </c>
      <c r="D616" s="269" t="str">
        <f>IF(入力!D616="","",+入力!D616)</f>
        <v/>
      </c>
      <c r="E616" s="271" t="str">
        <f>IF(入力!E616="","",+入力!E616)</f>
        <v/>
      </c>
      <c r="F616" s="198"/>
      <c r="G616" s="273" t="str">
        <f>IF(入力!G616="","",+入力!G616)</f>
        <v/>
      </c>
      <c r="H616" s="274"/>
      <c r="I616" s="274"/>
      <c r="J616" s="274"/>
      <c r="K616" s="275"/>
      <c r="L616" s="263" t="str">
        <f>IF(入力!L616=0,"",IF(入力!Q616=1,(入力!L616-入力!M616),入力!L616))</f>
        <v/>
      </c>
      <c r="M616" s="265">
        <f>入力!M616</f>
        <v>0</v>
      </c>
      <c r="N616" s="268">
        <f>IF(AND(M616&gt;0,ISNUMBER(L616)=TRUE),IF(ISNUMBER(入力!O616)=FALSE,"",INDEX((三万未満code,三万以上code),入力!O616+1,1,IF((L616+M616)&lt;30000,1,2))),0)</f>
        <v>0</v>
      </c>
    </row>
    <row r="617" spans="1:14" ht="18.75" customHeight="1">
      <c r="A617" s="87"/>
      <c r="B617" s="88"/>
      <c r="C617" s="132" t="str">
        <f>IF(入力!C617="","",+入力!C617)</f>
        <v/>
      </c>
      <c r="D617" s="270"/>
      <c r="E617" s="272"/>
      <c r="F617" s="199"/>
      <c r="G617" s="276"/>
      <c r="H617" s="276"/>
      <c r="I617" s="276"/>
      <c r="J617" s="276"/>
      <c r="K617" s="277"/>
      <c r="L617" s="278"/>
      <c r="M617" s="267"/>
      <c r="N617" s="268"/>
    </row>
    <row r="618" spans="1:14" ht="18.75" customHeight="1">
      <c r="A618" s="86">
        <v>5</v>
      </c>
      <c r="B618" s="68"/>
      <c r="C618" s="130" t="str">
        <f>IF(入力!C618="","",+入力!C618)</f>
        <v/>
      </c>
      <c r="D618" s="269" t="str">
        <f>IF(入力!D618="","",+入力!D618)</f>
        <v/>
      </c>
      <c r="E618" s="271" t="str">
        <f>IF(入力!E618="","",+入力!E618)</f>
        <v/>
      </c>
      <c r="F618" s="198"/>
      <c r="G618" s="273" t="str">
        <f>IF(入力!G618="","",+入力!G618)</f>
        <v/>
      </c>
      <c r="H618" s="274"/>
      <c r="I618" s="274"/>
      <c r="J618" s="274"/>
      <c r="K618" s="275"/>
      <c r="L618" s="263" t="str">
        <f>IF(入力!L618=0,"",IF(入力!Q618=1,(入力!L618-入力!M618),入力!L618))</f>
        <v/>
      </c>
      <c r="M618" s="265">
        <f>入力!M618</f>
        <v>0</v>
      </c>
      <c r="N618" s="268">
        <f>IF(AND(M618&gt;0,ISNUMBER(L618)=TRUE),IF(ISNUMBER(入力!O618)=FALSE,"",INDEX((三万未満code,三万以上code),入力!O618+1,1,IF((L618+M618)&lt;30000,1,2))),0)</f>
        <v>0</v>
      </c>
    </row>
    <row r="619" spans="1:14" ht="18.75" customHeight="1">
      <c r="A619" s="87"/>
      <c r="B619" s="76"/>
      <c r="C619" s="132" t="str">
        <f>IF(入力!C619="","",+入力!C619)</f>
        <v/>
      </c>
      <c r="D619" s="270"/>
      <c r="E619" s="272"/>
      <c r="F619" s="199"/>
      <c r="G619" s="276"/>
      <c r="H619" s="276"/>
      <c r="I619" s="276"/>
      <c r="J619" s="276"/>
      <c r="K619" s="277"/>
      <c r="L619" s="278"/>
      <c r="M619" s="267"/>
      <c r="N619" s="268"/>
    </row>
    <row r="620" spans="1:14" ht="18.75" customHeight="1">
      <c r="A620" s="86">
        <v>6</v>
      </c>
      <c r="B620" s="68"/>
      <c r="C620" s="130" t="str">
        <f>IF(入力!C620="","",+入力!C620)</f>
        <v/>
      </c>
      <c r="D620" s="269" t="str">
        <f>IF(入力!D620="","",+入力!D620)</f>
        <v/>
      </c>
      <c r="E620" s="271" t="str">
        <f>IF(入力!E620="","",+入力!E620)</f>
        <v/>
      </c>
      <c r="F620" s="198"/>
      <c r="G620" s="273" t="str">
        <f>IF(入力!G620="","",+入力!G620)</f>
        <v/>
      </c>
      <c r="H620" s="274"/>
      <c r="I620" s="274"/>
      <c r="J620" s="274"/>
      <c r="K620" s="275"/>
      <c r="L620" s="263" t="str">
        <f>IF(入力!L620=0,"",IF(入力!Q620=1,(入力!L620-入力!M620),入力!L620))</f>
        <v/>
      </c>
      <c r="M620" s="265">
        <f>入力!M620</f>
        <v>0</v>
      </c>
      <c r="N620" s="268">
        <f>IF(AND(M620&gt;0,ISNUMBER(L620)=TRUE),IF(ISNUMBER(入力!O620)=FALSE,"",INDEX((三万未満code,三万以上code),入力!O620+1,1,IF((L620+M620)&lt;30000,1,2))),0)</f>
        <v>0</v>
      </c>
    </row>
    <row r="621" spans="1:14" ht="18.75" customHeight="1">
      <c r="A621" s="87"/>
      <c r="B621" s="88"/>
      <c r="C621" s="132" t="str">
        <f>IF(入力!C621="","",+入力!C621)</f>
        <v/>
      </c>
      <c r="D621" s="270"/>
      <c r="E621" s="272"/>
      <c r="F621" s="199"/>
      <c r="G621" s="276"/>
      <c r="H621" s="276"/>
      <c r="I621" s="276"/>
      <c r="J621" s="276"/>
      <c r="K621" s="277"/>
      <c r="L621" s="278"/>
      <c r="M621" s="267"/>
      <c r="N621" s="268"/>
    </row>
    <row r="622" spans="1:14" ht="18.75" customHeight="1">
      <c r="A622" s="86">
        <v>7</v>
      </c>
      <c r="B622" s="68"/>
      <c r="C622" s="130" t="str">
        <f>IF(入力!C622="","",+入力!C622)</f>
        <v/>
      </c>
      <c r="D622" s="269" t="str">
        <f>IF(入力!D622="","",+入力!D622)</f>
        <v/>
      </c>
      <c r="E622" s="271" t="str">
        <f>IF(入力!E622="","",+入力!E622)</f>
        <v/>
      </c>
      <c r="F622" s="198"/>
      <c r="G622" s="273" t="str">
        <f>IF(入力!G622="","",+入力!G622)</f>
        <v/>
      </c>
      <c r="H622" s="274"/>
      <c r="I622" s="274"/>
      <c r="J622" s="274"/>
      <c r="K622" s="275"/>
      <c r="L622" s="263" t="str">
        <f>IF(入力!L622=0,"",IF(入力!Q622=1,(入力!L622-入力!M622),入力!L622))</f>
        <v/>
      </c>
      <c r="M622" s="265">
        <f>入力!M622</f>
        <v>0</v>
      </c>
      <c r="N622" s="268">
        <f>IF(AND(M622&gt;0,ISNUMBER(L622)=TRUE),IF(ISNUMBER(入力!O622)=FALSE,"",INDEX((三万未満code,三万以上code),入力!O622+1,1,IF((L622+M622)&lt;30000,1,2))),0)</f>
        <v>0</v>
      </c>
    </row>
    <row r="623" spans="1:14" ht="18.75" customHeight="1">
      <c r="A623" s="87"/>
      <c r="B623" s="76"/>
      <c r="C623" s="132" t="str">
        <f>IF(入力!C623="","",+入力!C623)</f>
        <v/>
      </c>
      <c r="D623" s="270"/>
      <c r="E623" s="272"/>
      <c r="F623" s="199"/>
      <c r="G623" s="276"/>
      <c r="H623" s="276"/>
      <c r="I623" s="276"/>
      <c r="J623" s="276"/>
      <c r="K623" s="277"/>
      <c r="L623" s="278"/>
      <c r="M623" s="267"/>
      <c r="N623" s="268"/>
    </row>
    <row r="624" spans="1:14" ht="18.75" customHeight="1">
      <c r="A624" s="86">
        <v>8</v>
      </c>
      <c r="B624" s="68"/>
      <c r="C624" s="130" t="str">
        <f>IF(入力!C624="","",+入力!C624)</f>
        <v/>
      </c>
      <c r="D624" s="269" t="str">
        <f>IF(入力!D624="","",+入力!D624)</f>
        <v/>
      </c>
      <c r="E624" s="271" t="str">
        <f>IF(入力!E624="","",+入力!E624)</f>
        <v/>
      </c>
      <c r="F624" s="198"/>
      <c r="G624" s="273" t="str">
        <f>IF(入力!G624="","",+入力!G624)</f>
        <v/>
      </c>
      <c r="H624" s="274"/>
      <c r="I624" s="274"/>
      <c r="J624" s="274"/>
      <c r="K624" s="275"/>
      <c r="L624" s="263" t="str">
        <f>IF(入力!L624=0,"",IF(入力!Q624=1,(入力!L624-入力!M624),入力!L624))</f>
        <v/>
      </c>
      <c r="M624" s="265">
        <f>入力!M624</f>
        <v>0</v>
      </c>
      <c r="N624" s="268">
        <f>IF(AND(M624&gt;0,ISNUMBER(L624)=TRUE),IF(ISNUMBER(入力!O624)=FALSE,"",INDEX((三万未満code,三万以上code),入力!O624+1,1,IF((L624+M624)&lt;30000,1,2))),0)</f>
        <v>0</v>
      </c>
    </row>
    <row r="625" spans="1:14" ht="18.75" customHeight="1">
      <c r="A625" s="87"/>
      <c r="B625" s="88"/>
      <c r="C625" s="132" t="str">
        <f>IF(入力!C625="","",+入力!C625)</f>
        <v/>
      </c>
      <c r="D625" s="270"/>
      <c r="E625" s="272"/>
      <c r="F625" s="199"/>
      <c r="G625" s="276"/>
      <c r="H625" s="276"/>
      <c r="I625" s="276"/>
      <c r="J625" s="276"/>
      <c r="K625" s="277"/>
      <c r="L625" s="278"/>
      <c r="M625" s="267"/>
      <c r="N625" s="268"/>
    </row>
    <row r="626" spans="1:14" ht="18.75" customHeight="1">
      <c r="A626" s="86">
        <v>9</v>
      </c>
      <c r="B626" s="68"/>
      <c r="C626" s="130" t="str">
        <f>IF(入力!C626="","",+入力!C626)</f>
        <v/>
      </c>
      <c r="D626" s="269" t="str">
        <f>IF(入力!D626="","",+入力!D626)</f>
        <v/>
      </c>
      <c r="E626" s="271" t="str">
        <f>IF(入力!E626="","",+入力!E626)</f>
        <v/>
      </c>
      <c r="F626" s="198"/>
      <c r="G626" s="273" t="str">
        <f>IF(入力!G626="","",+入力!G626)</f>
        <v/>
      </c>
      <c r="H626" s="274"/>
      <c r="I626" s="274"/>
      <c r="J626" s="274"/>
      <c r="K626" s="275"/>
      <c r="L626" s="263" t="str">
        <f>IF(入力!L626=0,"",IF(入力!Q626=1,(入力!L626-入力!M626),入力!L626))</f>
        <v/>
      </c>
      <c r="M626" s="265">
        <f>入力!M626</f>
        <v>0</v>
      </c>
      <c r="N626" s="268">
        <f>IF(AND(M626&gt;0,ISNUMBER(L626)=TRUE),IF(ISNUMBER(入力!O626)=FALSE,"",INDEX((三万未満code,三万以上code),入力!O626+1,1,IF((L626+M626)&lt;30000,1,2))),0)</f>
        <v>0</v>
      </c>
    </row>
    <row r="627" spans="1:14" ht="18.75" customHeight="1">
      <c r="A627" s="87"/>
      <c r="B627" s="76"/>
      <c r="C627" s="132" t="str">
        <f>IF(入力!C627="","",+入力!C627)</f>
        <v/>
      </c>
      <c r="D627" s="270"/>
      <c r="E627" s="272"/>
      <c r="F627" s="199"/>
      <c r="G627" s="276"/>
      <c r="H627" s="276"/>
      <c r="I627" s="276"/>
      <c r="J627" s="276"/>
      <c r="K627" s="277"/>
      <c r="L627" s="278"/>
      <c r="M627" s="267"/>
      <c r="N627" s="268"/>
    </row>
    <row r="628" spans="1:14" ht="18.75" customHeight="1">
      <c r="A628" s="86">
        <v>10</v>
      </c>
      <c r="B628" s="68"/>
      <c r="C628" s="130" t="str">
        <f>IF(入力!C628="","",+入力!C628)</f>
        <v/>
      </c>
      <c r="D628" s="269" t="str">
        <f>IF(入力!D628="","",+入力!D628)</f>
        <v/>
      </c>
      <c r="E628" s="271" t="str">
        <f>IF(入力!E628="","",+入力!E628)</f>
        <v/>
      </c>
      <c r="F628" s="198"/>
      <c r="G628" s="273" t="str">
        <f>IF(入力!G628="","",+入力!G628)</f>
        <v/>
      </c>
      <c r="H628" s="274"/>
      <c r="I628" s="274"/>
      <c r="J628" s="274"/>
      <c r="K628" s="275"/>
      <c r="L628" s="263" t="str">
        <f>IF(入力!L628=0,"",IF(入力!Q628=1,(入力!L628-入力!M628),入力!L628))</f>
        <v/>
      </c>
      <c r="M628" s="265">
        <f>入力!M628</f>
        <v>0</v>
      </c>
      <c r="N628" s="268">
        <f>IF(AND(M628&gt;0,ISNUMBER(L628)=TRUE),IF(ISNUMBER(入力!O628)=FALSE,"",INDEX((三万未満code,三万以上code),入力!O628+1,1,IF((L628+M628)&lt;30000,1,2))),0)</f>
        <v>0</v>
      </c>
    </row>
    <row r="629" spans="1:14" ht="18.75" customHeight="1">
      <c r="A629" s="87"/>
      <c r="B629" s="88"/>
      <c r="C629" s="132" t="str">
        <f>IF(入力!C629="","",+入力!C629)</f>
        <v/>
      </c>
      <c r="D629" s="270"/>
      <c r="E629" s="272"/>
      <c r="F629" s="199"/>
      <c r="G629" s="276"/>
      <c r="H629" s="276"/>
      <c r="I629" s="276"/>
      <c r="J629" s="276"/>
      <c r="K629" s="277"/>
      <c r="L629" s="278"/>
      <c r="M629" s="267"/>
      <c r="N629" s="268"/>
    </row>
    <row r="630" spans="1:14" ht="18.75" customHeight="1">
      <c r="A630" s="86">
        <v>11</v>
      </c>
      <c r="B630" s="68"/>
      <c r="C630" s="130" t="str">
        <f>IF(入力!C630="","",+入力!C630)</f>
        <v/>
      </c>
      <c r="D630" s="269" t="str">
        <f>IF(入力!D630="","",+入力!D630)</f>
        <v/>
      </c>
      <c r="E630" s="271" t="str">
        <f>IF(入力!E630="","",+入力!E630)</f>
        <v/>
      </c>
      <c r="F630" s="198"/>
      <c r="G630" s="273" t="str">
        <f>IF(入力!G630="","",+入力!G630)</f>
        <v/>
      </c>
      <c r="H630" s="274"/>
      <c r="I630" s="274"/>
      <c r="J630" s="274"/>
      <c r="K630" s="275"/>
      <c r="L630" s="263" t="str">
        <f>IF(入力!L630=0,"",IF(入力!Q630=1,(入力!L630-入力!M630),入力!L630))</f>
        <v/>
      </c>
      <c r="M630" s="265">
        <f>入力!M630</f>
        <v>0</v>
      </c>
      <c r="N630" s="268">
        <f>IF(AND(M630&gt;0,ISNUMBER(L630)=TRUE),IF(ISNUMBER(入力!O630)=FALSE,"",INDEX((三万未満code,三万以上code),入力!O630+1,1,IF((L630+M630)&lt;30000,1,2))),0)</f>
        <v>0</v>
      </c>
    </row>
    <row r="631" spans="1:14" ht="18.75" customHeight="1">
      <c r="A631" s="87"/>
      <c r="B631" s="76"/>
      <c r="C631" s="132" t="str">
        <f>IF(入力!C631="","",+入力!C631)</f>
        <v/>
      </c>
      <c r="D631" s="270"/>
      <c r="E631" s="272"/>
      <c r="F631" s="199"/>
      <c r="G631" s="276"/>
      <c r="H631" s="276"/>
      <c r="I631" s="276"/>
      <c r="J631" s="276"/>
      <c r="K631" s="277"/>
      <c r="L631" s="278"/>
      <c r="M631" s="267"/>
      <c r="N631" s="268"/>
    </row>
    <row r="632" spans="1:14" ht="18.75" customHeight="1">
      <c r="A632" s="86">
        <v>12</v>
      </c>
      <c r="B632" s="68"/>
      <c r="C632" s="130" t="str">
        <f>IF(入力!C632="","",+入力!C632)</f>
        <v/>
      </c>
      <c r="D632" s="269" t="str">
        <f>IF(入力!D632="","",+入力!D632)</f>
        <v/>
      </c>
      <c r="E632" s="271" t="str">
        <f>IF(入力!E632="","",+入力!E632)</f>
        <v/>
      </c>
      <c r="F632" s="198"/>
      <c r="G632" s="273" t="str">
        <f>IF(入力!G632="","",+入力!G632)</f>
        <v/>
      </c>
      <c r="H632" s="274"/>
      <c r="I632" s="274"/>
      <c r="J632" s="274"/>
      <c r="K632" s="275"/>
      <c r="L632" s="263" t="str">
        <f>IF(入力!L632=0,"",IF(入力!Q632=1,(入力!L632-入力!M632),入力!L632))</f>
        <v/>
      </c>
      <c r="M632" s="265">
        <f>入力!M632</f>
        <v>0</v>
      </c>
      <c r="N632" s="268">
        <f>IF(AND(M632&gt;0,ISNUMBER(L632)=TRUE),IF(ISNUMBER(入力!O632)=FALSE,"",INDEX((三万未満code,三万以上code),入力!O632+1,1,IF((L632+M632)&lt;30000,1,2))),0)</f>
        <v>0</v>
      </c>
    </row>
    <row r="633" spans="1:14" ht="18.75" customHeight="1">
      <c r="A633" s="87"/>
      <c r="B633" s="88"/>
      <c r="C633" s="132" t="str">
        <f>IF(入力!C633="","",+入力!C633)</f>
        <v/>
      </c>
      <c r="D633" s="270"/>
      <c r="E633" s="272"/>
      <c r="F633" s="199"/>
      <c r="G633" s="276"/>
      <c r="H633" s="276"/>
      <c r="I633" s="276"/>
      <c r="J633" s="276"/>
      <c r="K633" s="277"/>
      <c r="L633" s="278"/>
      <c r="M633" s="267"/>
      <c r="N633" s="268"/>
    </row>
    <row r="634" spans="1:14" ht="18.75" customHeight="1">
      <c r="A634" s="86">
        <v>13</v>
      </c>
      <c r="B634" s="68"/>
      <c r="C634" s="130" t="str">
        <f>IF(入力!C634="","",+入力!C634)</f>
        <v/>
      </c>
      <c r="D634" s="269" t="str">
        <f>IF(入力!D634="","",+入力!D634)</f>
        <v/>
      </c>
      <c r="E634" s="271" t="str">
        <f>IF(入力!E634="","",+入力!E634)</f>
        <v/>
      </c>
      <c r="F634" s="198"/>
      <c r="G634" s="273" t="str">
        <f>IF(入力!G634="","",+入力!G634)</f>
        <v/>
      </c>
      <c r="H634" s="274"/>
      <c r="I634" s="274"/>
      <c r="J634" s="274"/>
      <c r="K634" s="275"/>
      <c r="L634" s="263" t="str">
        <f>IF(入力!L634=0,"",IF(入力!Q634=1,(入力!L634-入力!M634),入力!L634))</f>
        <v/>
      </c>
      <c r="M634" s="265">
        <f>入力!M634</f>
        <v>0</v>
      </c>
      <c r="N634" s="268">
        <f>IF(AND(M634&gt;0,ISNUMBER(L634)=TRUE),IF(ISNUMBER(入力!O634)=FALSE,"",INDEX((三万未満code,三万以上code),入力!O634+1,1,IF((L634+M634)&lt;30000,1,2))),0)</f>
        <v>0</v>
      </c>
    </row>
    <row r="635" spans="1:14" ht="18.75" customHeight="1">
      <c r="A635" s="87"/>
      <c r="B635" s="76"/>
      <c r="C635" s="132" t="str">
        <f>IF(入力!C635="","",+入力!C635)</f>
        <v/>
      </c>
      <c r="D635" s="270"/>
      <c r="E635" s="272"/>
      <c r="F635" s="199"/>
      <c r="G635" s="276"/>
      <c r="H635" s="276"/>
      <c r="I635" s="276"/>
      <c r="J635" s="276"/>
      <c r="K635" s="277"/>
      <c r="L635" s="278"/>
      <c r="M635" s="267"/>
      <c r="N635" s="268"/>
    </row>
    <row r="636" spans="1:14" ht="18.75" customHeight="1">
      <c r="A636" s="86">
        <v>14</v>
      </c>
      <c r="B636" s="68"/>
      <c r="C636" s="130" t="str">
        <f>IF(入力!C636="","",+入力!C636)</f>
        <v/>
      </c>
      <c r="D636" s="269" t="str">
        <f>IF(入力!D636="","",+入力!D636)</f>
        <v/>
      </c>
      <c r="E636" s="271" t="str">
        <f>IF(入力!E636="","",+入力!E636)</f>
        <v/>
      </c>
      <c r="F636" s="198"/>
      <c r="G636" s="273" t="str">
        <f>IF(入力!G636="","",+入力!G636)</f>
        <v/>
      </c>
      <c r="H636" s="274"/>
      <c r="I636" s="274"/>
      <c r="J636" s="274"/>
      <c r="K636" s="275"/>
      <c r="L636" s="263" t="str">
        <f>IF(入力!L636=0,"",IF(入力!Q636=1,(入力!L636-入力!M636),入力!L636))</f>
        <v/>
      </c>
      <c r="M636" s="265">
        <f>入力!M636</f>
        <v>0</v>
      </c>
      <c r="N636" s="268">
        <f>IF(AND(M636&gt;0,ISNUMBER(L636)=TRUE),IF(ISNUMBER(入力!O636)=FALSE,"",INDEX((三万未満code,三万以上code),入力!O636+1,1,IF((L636+M636)&lt;30000,1,2))),0)</f>
        <v>0</v>
      </c>
    </row>
    <row r="637" spans="1:14" ht="18.75" customHeight="1">
      <c r="A637" s="87"/>
      <c r="B637" s="88"/>
      <c r="C637" s="132" t="str">
        <f>IF(入力!C637="","",+入力!C637)</f>
        <v/>
      </c>
      <c r="D637" s="270"/>
      <c r="E637" s="272"/>
      <c r="F637" s="199"/>
      <c r="G637" s="276"/>
      <c r="H637" s="276"/>
      <c r="I637" s="276"/>
      <c r="J637" s="276"/>
      <c r="K637" s="277"/>
      <c r="L637" s="278"/>
      <c r="M637" s="267"/>
      <c r="N637" s="268"/>
    </row>
    <row r="638" spans="1:14" ht="18.75" customHeight="1">
      <c r="A638" s="86">
        <v>15</v>
      </c>
      <c r="B638" s="68"/>
      <c r="C638" s="130" t="str">
        <f>IF(入力!C638="","",+入力!C638)</f>
        <v/>
      </c>
      <c r="D638" s="269" t="str">
        <f>IF(入力!D638="","",+入力!D638)</f>
        <v/>
      </c>
      <c r="E638" s="271" t="str">
        <f>IF(入力!E638="","",+入力!E638)</f>
        <v/>
      </c>
      <c r="F638" s="198"/>
      <c r="G638" s="273" t="str">
        <f>IF(入力!G638="","",+入力!G638)</f>
        <v/>
      </c>
      <c r="H638" s="274"/>
      <c r="I638" s="274"/>
      <c r="J638" s="274"/>
      <c r="K638" s="275"/>
      <c r="L638" s="263" t="str">
        <f>IF(入力!L638=0,"",IF(入力!Q638=1,(入力!L638-入力!M638),入力!L638))</f>
        <v/>
      </c>
      <c r="M638" s="265">
        <f>入力!M638</f>
        <v>0</v>
      </c>
      <c r="N638" s="268">
        <f>IF(AND(M638&gt;0,ISNUMBER(L638)=TRUE),IF(ISNUMBER(入力!O638)=FALSE,"",INDEX((三万未満code,三万以上code),入力!O638+1,1,IF((L638+M638)&lt;30000,1,2))),0)</f>
        <v>0</v>
      </c>
    </row>
    <row r="639" spans="1:14" ht="18.75" customHeight="1">
      <c r="A639" s="75"/>
      <c r="B639" s="76"/>
      <c r="C639" s="132" t="str">
        <f>IF(入力!C639="","",+入力!C639)</f>
        <v/>
      </c>
      <c r="D639" s="270"/>
      <c r="E639" s="272"/>
      <c r="F639" s="199"/>
      <c r="G639" s="276"/>
      <c r="H639" s="276"/>
      <c r="I639" s="276"/>
      <c r="J639" s="276"/>
      <c r="K639" s="277"/>
      <c r="L639" s="278"/>
      <c r="M639" s="267"/>
      <c r="N639" s="268"/>
    </row>
    <row r="640" spans="1:14" ht="14.25">
      <c r="A640" s="175" t="s">
        <v>62</v>
      </c>
      <c r="B640" s="175"/>
      <c r="C640" s="91" t="s">
        <v>77</v>
      </c>
      <c r="D640" s="135" t="s">
        <v>78</v>
      </c>
      <c r="E640" s="89"/>
      <c r="F640" s="36"/>
      <c r="G640" s="111"/>
      <c r="H640" s="198">
        <f>COUNTIF(L610:L639,"&gt;=1")</f>
        <v>0</v>
      </c>
      <c r="I640" s="178" t="s">
        <v>75</v>
      </c>
      <c r="J640" s="180" t="s">
        <v>76</v>
      </c>
      <c r="K640" s="181"/>
      <c r="L640" s="279">
        <f>SUM(L610:L639)</f>
        <v>0</v>
      </c>
      <c r="M640" s="281">
        <f>SUM(M610:M639)</f>
        <v>0</v>
      </c>
    </row>
    <row r="641" spans="1:14" ht="14.25">
      <c r="A641" s="175"/>
      <c r="B641" s="175"/>
      <c r="C641" s="91" t="s">
        <v>79</v>
      </c>
      <c r="D641" s="135" t="s">
        <v>80</v>
      </c>
      <c r="E641" s="22"/>
      <c r="F641" s="22"/>
      <c r="G641" s="93"/>
      <c r="H641" s="199"/>
      <c r="I641" s="179"/>
      <c r="J641" s="182"/>
      <c r="K641" s="183"/>
      <c r="L641" s="280"/>
      <c r="M641" s="282"/>
    </row>
    <row r="642" spans="1:14" ht="14.25">
      <c r="A642" s="175"/>
      <c r="B642" s="175"/>
      <c r="C642" s="91" t="s">
        <v>165</v>
      </c>
      <c r="D642" s="135" t="s">
        <v>167</v>
      </c>
      <c r="E642" s="112"/>
      <c r="F642" s="22"/>
      <c r="G642" s="93"/>
      <c r="H642" s="198">
        <f>H596+H640</f>
        <v>0</v>
      </c>
      <c r="I642" s="178" t="s">
        <v>75</v>
      </c>
      <c r="J642" s="180" t="s">
        <v>81</v>
      </c>
      <c r="K642" s="181"/>
      <c r="L642" s="263">
        <f>L640+L596</f>
        <v>0</v>
      </c>
      <c r="M642" s="265">
        <f>M640+M596</f>
        <v>0</v>
      </c>
    </row>
    <row r="643" spans="1:14" ht="14.25">
      <c r="A643" s="175"/>
      <c r="B643" s="175"/>
      <c r="C643" s="91" t="s">
        <v>166</v>
      </c>
      <c r="D643" s="135" t="s">
        <v>168</v>
      </c>
      <c r="E643" s="96"/>
      <c r="F643" s="22"/>
      <c r="G643" s="93"/>
      <c r="H643" s="262"/>
      <c r="I643" s="179"/>
      <c r="J643" s="182"/>
      <c r="K643" s="183"/>
      <c r="L643" s="264"/>
      <c r="M643" s="266"/>
    </row>
    <row r="644" spans="1:14" hidden="1">
      <c r="M644" s="143">
        <f>$M$46</f>
        <v>2020.01</v>
      </c>
    </row>
    <row r="645" spans="1:14" ht="21">
      <c r="A645" s="3"/>
      <c r="B645" s="3"/>
      <c r="C645" s="145">
        <f>C$1</f>
        <v>2020.01</v>
      </c>
      <c r="D645" s="3"/>
      <c r="E645" s="230" t="s">
        <v>142</v>
      </c>
      <c r="F645" s="297"/>
      <c r="G645" s="297"/>
      <c r="H645" s="297"/>
      <c r="I645" s="297"/>
      <c r="J645" s="98"/>
      <c r="K645" s="50"/>
      <c r="L645" s="139"/>
      <c r="M645" s="104" t="str">
        <f>入力!M645</f>
        <v>ページ 15</v>
      </c>
    </row>
    <row r="646" spans="1:14" ht="14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4" ht="21">
      <c r="A647" s="2"/>
      <c r="B647" s="2"/>
      <c r="C647" s="2"/>
      <c r="D647" s="2"/>
      <c r="E647" s="54"/>
      <c r="F647" s="54"/>
      <c r="G647" s="54"/>
      <c r="H647" s="54"/>
      <c r="I647" s="55"/>
      <c r="J647" s="98"/>
      <c r="K647" s="50" t="s">
        <v>55</v>
      </c>
      <c r="L647" s="298">
        <f>IF(入力!$L$3="","平成　　年　　月　　日",入力!$L$3)</f>
        <v>43831</v>
      </c>
      <c r="M647" s="299"/>
    </row>
    <row r="648" spans="1:14" ht="15">
      <c r="A648" s="2"/>
      <c r="B648" s="2"/>
      <c r="C648" s="2" t="str">
        <f>+入力!$C648</f>
        <v>福島銀行</v>
      </c>
      <c r="D648" s="2"/>
      <c r="E648" s="2"/>
      <c r="F648" s="2"/>
      <c r="G648" s="2"/>
      <c r="H648" s="2"/>
      <c r="I648" s="55"/>
      <c r="J648" s="238" t="s">
        <v>174</v>
      </c>
      <c r="K648" s="238"/>
      <c r="L648" s="290" t="str">
        <f>IF(入力!$L$4="","",入力!$L$4)</f>
        <v/>
      </c>
      <c r="M648" s="290"/>
    </row>
    <row r="649" spans="1:14" ht="15">
      <c r="A649" s="2"/>
      <c r="B649" s="288" t="str">
        <f>IF(入力!$B$5=0,"",入力!$B$5)</f>
        <v/>
      </c>
      <c r="C649" s="288"/>
      <c r="D649" s="288"/>
      <c r="E649" s="22" t="s">
        <v>177</v>
      </c>
      <c r="F649" s="22"/>
      <c r="G649" s="62"/>
      <c r="H649" s="55"/>
      <c r="I649" s="55"/>
      <c r="J649" s="289" t="s">
        <v>176</v>
      </c>
      <c r="K649" s="289"/>
      <c r="L649" s="291" t="str">
        <f>IF(入力!$L$5="","",入力!$L$5)</f>
        <v/>
      </c>
      <c r="M649" s="291"/>
    </row>
    <row r="650" spans="1:14" ht="15">
      <c r="A650" s="2"/>
      <c r="B650" s="2"/>
      <c r="C650" s="138"/>
      <c r="D650" s="22"/>
      <c r="E650" s="22"/>
      <c r="F650" s="283" t="s">
        <v>104</v>
      </c>
      <c r="G650" s="284"/>
      <c r="H650" s="285"/>
      <c r="I650" s="55"/>
      <c r="J650" s="223" t="s">
        <v>58</v>
      </c>
      <c r="K650" s="223"/>
      <c r="L650" s="286" t="str">
        <f>IF(入力!$L$6="","",入力!$L$6)</f>
        <v/>
      </c>
      <c r="M650" s="287"/>
    </row>
    <row r="651" spans="1:14" ht="14.25">
      <c r="A651" s="22"/>
      <c r="B651" s="22"/>
      <c r="C651" s="101" t="s">
        <v>59</v>
      </c>
      <c r="D651" s="1"/>
      <c r="E651" s="22"/>
      <c r="F651" s="283" t="str">
        <f>$F$7</f>
        <v>1フリコミ</v>
      </c>
      <c r="G651" s="284"/>
      <c r="H651" s="285"/>
      <c r="I651" s="2"/>
      <c r="J651" s="223" t="s">
        <v>60</v>
      </c>
      <c r="K651" s="223"/>
      <c r="L651" s="286" t="str">
        <f>IF(入力!$L$7="","",入力!$L$7)</f>
        <v/>
      </c>
      <c r="M651" s="287"/>
    </row>
    <row r="652" spans="1:14" ht="14.25">
      <c r="A652" s="2"/>
      <c r="B652" s="292">
        <f>入力!$B$8</f>
        <v>43831</v>
      </c>
      <c r="C652" s="293"/>
      <c r="D652" s="294"/>
      <c r="E652" s="22"/>
      <c r="F652" s="3"/>
      <c r="G652" s="3"/>
      <c r="H652" s="3"/>
      <c r="I652" s="2"/>
      <c r="J652" s="223" t="s">
        <v>83</v>
      </c>
      <c r="K652" s="223"/>
      <c r="L652" s="295" t="str">
        <f>IF(入力!$L$8="","",入力!$L$8)</f>
        <v/>
      </c>
      <c r="M652" s="296"/>
    </row>
    <row r="653" spans="1:14" ht="14.25">
      <c r="A653" s="61"/>
      <c r="B653" s="61"/>
      <c r="C653" s="134"/>
      <c r="D653" s="134"/>
      <c r="E653" s="61"/>
      <c r="F653" s="61"/>
      <c r="G653" s="134"/>
      <c r="H653" s="134"/>
      <c r="I653" s="61"/>
      <c r="J653" s="134"/>
      <c r="K653" s="134"/>
      <c r="L653" s="134"/>
      <c r="M653" s="134"/>
    </row>
    <row r="654" spans="1:14" ht="14.25">
      <c r="A654" s="67"/>
      <c r="B654" s="68"/>
      <c r="C654" s="69" t="s">
        <v>173</v>
      </c>
      <c r="D654" s="209" t="s">
        <v>62</v>
      </c>
      <c r="E654" s="211" t="s">
        <v>63</v>
      </c>
      <c r="F654" s="70"/>
      <c r="G654" s="213" t="s">
        <v>84</v>
      </c>
      <c r="H654" s="214"/>
      <c r="I654" s="214"/>
      <c r="J654" s="214"/>
      <c r="K654" s="215"/>
      <c r="L654" s="136" t="s">
        <v>65</v>
      </c>
      <c r="M654" s="72" t="s">
        <v>66</v>
      </c>
    </row>
    <row r="655" spans="1:14" ht="14.25">
      <c r="A655" s="75"/>
      <c r="B655" s="76"/>
      <c r="C655" s="77" t="s">
        <v>86</v>
      </c>
      <c r="D655" s="210" t="s">
        <v>70</v>
      </c>
      <c r="E655" s="212"/>
      <c r="F655" s="76"/>
      <c r="G655" s="217" t="s">
        <v>87</v>
      </c>
      <c r="H655" s="218"/>
      <c r="I655" s="218"/>
      <c r="J655" s="218"/>
      <c r="K655" s="219"/>
      <c r="L655" s="78" t="s">
        <v>72</v>
      </c>
      <c r="M655" s="79" t="s">
        <v>169</v>
      </c>
    </row>
    <row r="656" spans="1:14" ht="18.75" customHeight="1">
      <c r="A656" s="82">
        <v>1</v>
      </c>
      <c r="B656" s="68"/>
      <c r="C656" s="130" t="str">
        <f>IF(入力!C656="","",+入力!C656)</f>
        <v/>
      </c>
      <c r="D656" s="269" t="str">
        <f>IF(入力!D656="","",+入力!D656)</f>
        <v/>
      </c>
      <c r="E656" s="271" t="str">
        <f>IF(入力!E656="","",+入力!E656)</f>
        <v/>
      </c>
      <c r="F656" s="198"/>
      <c r="G656" s="273" t="str">
        <f>IF(入力!G656="","",+入力!G656)</f>
        <v/>
      </c>
      <c r="H656" s="274"/>
      <c r="I656" s="274"/>
      <c r="J656" s="274"/>
      <c r="K656" s="275"/>
      <c r="L656" s="263" t="str">
        <f>IF(入力!L656=0,"",IF(入力!Q656=1,(入力!L656-入力!M656),入力!L656))</f>
        <v/>
      </c>
      <c r="M656" s="265">
        <f>入力!M656</f>
        <v>0</v>
      </c>
      <c r="N656" s="268">
        <f>IF(AND(M656&gt;0,ISNUMBER(L656)=TRUE),IF(ISNUMBER(入力!O656)=FALSE,"",INDEX((三万未満code,三万以上code),入力!O656+1,1,IF((L656+M656)&lt;30000,1,2))),0)</f>
        <v>0</v>
      </c>
    </row>
    <row r="657" spans="1:14" ht="18.75" customHeight="1">
      <c r="A657" s="84"/>
      <c r="B657" s="76"/>
      <c r="C657" s="131" t="str">
        <f>IF(入力!C657="","",+入力!C657)</f>
        <v/>
      </c>
      <c r="D657" s="270"/>
      <c r="E657" s="272"/>
      <c r="F657" s="199"/>
      <c r="G657" s="276"/>
      <c r="H657" s="276"/>
      <c r="I657" s="276"/>
      <c r="J657" s="276"/>
      <c r="K657" s="277"/>
      <c r="L657" s="278"/>
      <c r="M657" s="267"/>
      <c r="N657" s="268"/>
    </row>
    <row r="658" spans="1:14" ht="18.75" customHeight="1">
      <c r="A658" s="86">
        <v>2</v>
      </c>
      <c r="B658" s="68"/>
      <c r="C658" s="130" t="str">
        <f>IF(入力!C658="","",+入力!C658)</f>
        <v/>
      </c>
      <c r="D658" s="269" t="str">
        <f>IF(入力!D658="","",+入力!D658)</f>
        <v/>
      </c>
      <c r="E658" s="271" t="str">
        <f>IF(入力!E658="","",+入力!E658)</f>
        <v/>
      </c>
      <c r="F658" s="198"/>
      <c r="G658" s="273" t="str">
        <f>IF(入力!G658="","",+入力!G658)</f>
        <v/>
      </c>
      <c r="H658" s="274"/>
      <c r="I658" s="274"/>
      <c r="J658" s="274"/>
      <c r="K658" s="275"/>
      <c r="L658" s="263" t="str">
        <f>IF(入力!L658=0,"",IF(入力!Q658=1,(入力!L658-入力!M658),入力!L658))</f>
        <v/>
      </c>
      <c r="M658" s="265">
        <f>入力!M658</f>
        <v>0</v>
      </c>
      <c r="N658" s="268">
        <f>IF(AND(M658&gt;0,ISNUMBER(L658)=TRUE),IF(ISNUMBER(入力!O658)=FALSE,"",INDEX((三万未満code,三万以上code),入力!O658+1,1,IF((L658+M658)&lt;30000,1,2))),0)</f>
        <v>0</v>
      </c>
    </row>
    <row r="659" spans="1:14" ht="18.75" customHeight="1">
      <c r="A659" s="87"/>
      <c r="B659" s="88"/>
      <c r="C659" s="132" t="str">
        <f>IF(入力!C659="","",+入力!C659)</f>
        <v/>
      </c>
      <c r="D659" s="270"/>
      <c r="E659" s="272"/>
      <c r="F659" s="199"/>
      <c r="G659" s="276"/>
      <c r="H659" s="276"/>
      <c r="I659" s="276"/>
      <c r="J659" s="276"/>
      <c r="K659" s="277"/>
      <c r="L659" s="278"/>
      <c r="M659" s="267"/>
      <c r="N659" s="268"/>
    </row>
    <row r="660" spans="1:14" ht="18.75" customHeight="1">
      <c r="A660" s="86">
        <v>3</v>
      </c>
      <c r="B660" s="68"/>
      <c r="C660" s="130" t="str">
        <f>IF(入力!C660="","",+入力!C660)</f>
        <v/>
      </c>
      <c r="D660" s="269" t="str">
        <f>IF(入力!D660="","",+入力!D660)</f>
        <v/>
      </c>
      <c r="E660" s="271" t="str">
        <f>IF(入力!E660="","",+入力!E660)</f>
        <v/>
      </c>
      <c r="F660" s="198"/>
      <c r="G660" s="273" t="str">
        <f>IF(入力!G660="","",+入力!G660)</f>
        <v/>
      </c>
      <c r="H660" s="274"/>
      <c r="I660" s="274"/>
      <c r="J660" s="274"/>
      <c r="K660" s="275"/>
      <c r="L660" s="263" t="str">
        <f>IF(入力!L660=0,"",IF(入力!Q660=1,(入力!L660-入力!M660),入力!L660))</f>
        <v/>
      </c>
      <c r="M660" s="265">
        <f>入力!M660</f>
        <v>0</v>
      </c>
      <c r="N660" s="268">
        <f>IF(AND(M660&gt;0,ISNUMBER(L660)=TRUE),IF(ISNUMBER(入力!O660)=FALSE,"",INDEX((三万未満code,三万以上code),入力!O660+1,1,IF((L660+M660)&lt;30000,1,2))),0)</f>
        <v>0</v>
      </c>
    </row>
    <row r="661" spans="1:14" ht="18.75" customHeight="1">
      <c r="A661" s="87"/>
      <c r="B661" s="76"/>
      <c r="C661" s="132" t="str">
        <f>IF(入力!C661="","",+入力!C661)</f>
        <v/>
      </c>
      <c r="D661" s="270"/>
      <c r="E661" s="272"/>
      <c r="F661" s="199"/>
      <c r="G661" s="276"/>
      <c r="H661" s="276"/>
      <c r="I661" s="276"/>
      <c r="J661" s="276"/>
      <c r="K661" s="277"/>
      <c r="L661" s="278"/>
      <c r="M661" s="267"/>
      <c r="N661" s="268"/>
    </row>
    <row r="662" spans="1:14" ht="18.75" customHeight="1">
      <c r="A662" s="86">
        <v>4</v>
      </c>
      <c r="B662" s="68"/>
      <c r="C662" s="130" t="str">
        <f>IF(入力!C662="","",+入力!C662)</f>
        <v/>
      </c>
      <c r="D662" s="269" t="str">
        <f>IF(入力!D662="","",+入力!D662)</f>
        <v/>
      </c>
      <c r="E662" s="271" t="str">
        <f>IF(入力!E662="","",+入力!E662)</f>
        <v/>
      </c>
      <c r="F662" s="198"/>
      <c r="G662" s="273" t="str">
        <f>IF(入力!G662="","",+入力!G662)</f>
        <v/>
      </c>
      <c r="H662" s="274"/>
      <c r="I662" s="274"/>
      <c r="J662" s="274"/>
      <c r="K662" s="275"/>
      <c r="L662" s="263" t="str">
        <f>IF(入力!L662=0,"",IF(入力!Q662=1,(入力!L662-入力!M662),入力!L662))</f>
        <v/>
      </c>
      <c r="M662" s="265">
        <f>入力!M662</f>
        <v>0</v>
      </c>
      <c r="N662" s="268">
        <f>IF(AND(M662&gt;0,ISNUMBER(L662)=TRUE),IF(ISNUMBER(入力!O662)=FALSE,"",INDEX((三万未満code,三万以上code),入力!O662+1,1,IF((L662+M662)&lt;30000,1,2))),0)</f>
        <v>0</v>
      </c>
    </row>
    <row r="663" spans="1:14" ht="18.75" customHeight="1">
      <c r="A663" s="87"/>
      <c r="B663" s="88"/>
      <c r="C663" s="132" t="str">
        <f>IF(入力!C663="","",+入力!C663)</f>
        <v/>
      </c>
      <c r="D663" s="270"/>
      <c r="E663" s="272"/>
      <c r="F663" s="199"/>
      <c r="G663" s="276"/>
      <c r="H663" s="276"/>
      <c r="I663" s="276"/>
      <c r="J663" s="276"/>
      <c r="K663" s="277"/>
      <c r="L663" s="278"/>
      <c r="M663" s="267"/>
      <c r="N663" s="268"/>
    </row>
    <row r="664" spans="1:14" ht="18.75" customHeight="1">
      <c r="A664" s="86">
        <v>5</v>
      </c>
      <c r="B664" s="68"/>
      <c r="C664" s="130" t="str">
        <f>IF(入力!C664="","",+入力!C664)</f>
        <v/>
      </c>
      <c r="D664" s="269" t="str">
        <f>IF(入力!D664="","",+入力!D664)</f>
        <v/>
      </c>
      <c r="E664" s="271" t="str">
        <f>IF(入力!E664="","",+入力!E664)</f>
        <v/>
      </c>
      <c r="F664" s="198"/>
      <c r="G664" s="273" t="str">
        <f>IF(入力!G664="","",+入力!G664)</f>
        <v/>
      </c>
      <c r="H664" s="274"/>
      <c r="I664" s="274"/>
      <c r="J664" s="274"/>
      <c r="K664" s="275"/>
      <c r="L664" s="263" t="str">
        <f>IF(入力!L664=0,"",IF(入力!Q664=1,(入力!L664-入力!M664),入力!L664))</f>
        <v/>
      </c>
      <c r="M664" s="265">
        <f>入力!M664</f>
        <v>0</v>
      </c>
      <c r="N664" s="268">
        <f>IF(AND(M664&gt;0,ISNUMBER(L664)=TRUE),IF(ISNUMBER(入力!O664)=FALSE,"",INDEX((三万未満code,三万以上code),入力!O664+1,1,IF((L664+M664)&lt;30000,1,2))),0)</f>
        <v>0</v>
      </c>
    </row>
    <row r="665" spans="1:14" ht="18.75" customHeight="1">
      <c r="A665" s="87"/>
      <c r="B665" s="76"/>
      <c r="C665" s="132" t="str">
        <f>IF(入力!C665="","",+入力!C665)</f>
        <v/>
      </c>
      <c r="D665" s="270"/>
      <c r="E665" s="272"/>
      <c r="F665" s="199"/>
      <c r="G665" s="276"/>
      <c r="H665" s="276"/>
      <c r="I665" s="276"/>
      <c r="J665" s="276"/>
      <c r="K665" s="277"/>
      <c r="L665" s="278"/>
      <c r="M665" s="267"/>
      <c r="N665" s="268"/>
    </row>
    <row r="666" spans="1:14" ht="18.75" customHeight="1">
      <c r="A666" s="86">
        <v>6</v>
      </c>
      <c r="B666" s="68"/>
      <c r="C666" s="130" t="str">
        <f>IF(入力!C666="","",+入力!C666)</f>
        <v/>
      </c>
      <c r="D666" s="269" t="str">
        <f>IF(入力!D666="","",+入力!D666)</f>
        <v/>
      </c>
      <c r="E666" s="271" t="str">
        <f>IF(入力!E666="","",+入力!E666)</f>
        <v/>
      </c>
      <c r="F666" s="198"/>
      <c r="G666" s="273" t="str">
        <f>IF(入力!G666="","",+入力!G666)</f>
        <v/>
      </c>
      <c r="H666" s="274"/>
      <c r="I666" s="274"/>
      <c r="J666" s="274"/>
      <c r="K666" s="275"/>
      <c r="L666" s="263" t="str">
        <f>IF(入力!L666=0,"",IF(入力!Q666=1,(入力!L666-入力!M666),入力!L666))</f>
        <v/>
      </c>
      <c r="M666" s="265">
        <f>入力!M666</f>
        <v>0</v>
      </c>
      <c r="N666" s="268">
        <f>IF(AND(M666&gt;0,ISNUMBER(L666)=TRUE),IF(ISNUMBER(入力!O666)=FALSE,"",INDEX((三万未満code,三万以上code),入力!O666+1,1,IF((L666+M666)&lt;30000,1,2))),0)</f>
        <v>0</v>
      </c>
    </row>
    <row r="667" spans="1:14" ht="18.75" customHeight="1">
      <c r="A667" s="87"/>
      <c r="B667" s="88"/>
      <c r="C667" s="132" t="str">
        <f>IF(入力!C667="","",+入力!C667)</f>
        <v/>
      </c>
      <c r="D667" s="270"/>
      <c r="E667" s="272"/>
      <c r="F667" s="199"/>
      <c r="G667" s="276"/>
      <c r="H667" s="276"/>
      <c r="I667" s="276"/>
      <c r="J667" s="276"/>
      <c r="K667" s="277"/>
      <c r="L667" s="278"/>
      <c r="M667" s="267"/>
      <c r="N667" s="268"/>
    </row>
    <row r="668" spans="1:14" ht="18.75" customHeight="1">
      <c r="A668" s="86">
        <v>7</v>
      </c>
      <c r="B668" s="68"/>
      <c r="C668" s="130" t="str">
        <f>IF(入力!C668="","",+入力!C668)</f>
        <v/>
      </c>
      <c r="D668" s="269" t="str">
        <f>IF(入力!D668="","",+入力!D668)</f>
        <v/>
      </c>
      <c r="E668" s="271" t="str">
        <f>IF(入力!E668="","",+入力!E668)</f>
        <v/>
      </c>
      <c r="F668" s="198"/>
      <c r="G668" s="273" t="str">
        <f>IF(入力!G668="","",+入力!G668)</f>
        <v/>
      </c>
      <c r="H668" s="274"/>
      <c r="I668" s="274"/>
      <c r="J668" s="274"/>
      <c r="K668" s="275"/>
      <c r="L668" s="263" t="str">
        <f>IF(入力!L668=0,"",IF(入力!Q668=1,(入力!L668-入力!M668),入力!L668))</f>
        <v/>
      </c>
      <c r="M668" s="265">
        <f>入力!M668</f>
        <v>0</v>
      </c>
      <c r="N668" s="268">
        <f>IF(AND(M668&gt;0,ISNUMBER(L668)=TRUE),IF(ISNUMBER(入力!O668)=FALSE,"",INDEX((三万未満code,三万以上code),入力!O668+1,1,IF((L668+M668)&lt;30000,1,2))),0)</f>
        <v>0</v>
      </c>
    </row>
    <row r="669" spans="1:14" ht="18.75" customHeight="1">
      <c r="A669" s="87"/>
      <c r="B669" s="76"/>
      <c r="C669" s="132" t="str">
        <f>IF(入力!C669="","",+入力!C669)</f>
        <v/>
      </c>
      <c r="D669" s="270"/>
      <c r="E669" s="272"/>
      <c r="F669" s="199"/>
      <c r="G669" s="276"/>
      <c r="H669" s="276"/>
      <c r="I669" s="276"/>
      <c r="J669" s="276"/>
      <c r="K669" s="277"/>
      <c r="L669" s="278"/>
      <c r="M669" s="267"/>
      <c r="N669" s="268"/>
    </row>
    <row r="670" spans="1:14" ht="18.75" customHeight="1">
      <c r="A670" s="86">
        <v>8</v>
      </c>
      <c r="B670" s="68"/>
      <c r="C670" s="130" t="str">
        <f>IF(入力!C670="","",+入力!C670)</f>
        <v/>
      </c>
      <c r="D670" s="269" t="str">
        <f>IF(入力!D670="","",+入力!D670)</f>
        <v/>
      </c>
      <c r="E670" s="271" t="str">
        <f>IF(入力!E670="","",+入力!E670)</f>
        <v/>
      </c>
      <c r="F670" s="198"/>
      <c r="G670" s="273" t="str">
        <f>IF(入力!G670="","",+入力!G670)</f>
        <v/>
      </c>
      <c r="H670" s="274"/>
      <c r="I670" s="274"/>
      <c r="J670" s="274"/>
      <c r="K670" s="275"/>
      <c r="L670" s="263" t="str">
        <f>IF(入力!L670=0,"",IF(入力!Q670=1,(入力!L670-入力!M670),入力!L670))</f>
        <v/>
      </c>
      <c r="M670" s="265">
        <f>入力!M670</f>
        <v>0</v>
      </c>
      <c r="N670" s="268">
        <f>IF(AND(M670&gt;0,ISNUMBER(L670)=TRUE),IF(ISNUMBER(入力!O670)=FALSE,"",INDEX((三万未満code,三万以上code),入力!O670+1,1,IF((L670+M670)&lt;30000,1,2))),0)</f>
        <v>0</v>
      </c>
    </row>
    <row r="671" spans="1:14" ht="18.75" customHeight="1">
      <c r="A671" s="87"/>
      <c r="B671" s="88"/>
      <c r="C671" s="132" t="str">
        <f>IF(入力!C671="","",+入力!C671)</f>
        <v/>
      </c>
      <c r="D671" s="270"/>
      <c r="E671" s="272"/>
      <c r="F671" s="199"/>
      <c r="G671" s="276"/>
      <c r="H671" s="276"/>
      <c r="I671" s="276"/>
      <c r="J671" s="276"/>
      <c r="K671" s="277"/>
      <c r="L671" s="278"/>
      <c r="M671" s="267"/>
      <c r="N671" s="268"/>
    </row>
    <row r="672" spans="1:14" ht="18.75" customHeight="1">
      <c r="A672" s="86">
        <v>9</v>
      </c>
      <c r="B672" s="68"/>
      <c r="C672" s="130" t="str">
        <f>IF(入力!C672="","",+入力!C672)</f>
        <v/>
      </c>
      <c r="D672" s="269" t="str">
        <f>IF(入力!D672="","",+入力!D672)</f>
        <v/>
      </c>
      <c r="E672" s="271" t="str">
        <f>IF(入力!E672="","",+入力!E672)</f>
        <v/>
      </c>
      <c r="F672" s="198"/>
      <c r="G672" s="273" t="str">
        <f>IF(入力!G672="","",+入力!G672)</f>
        <v/>
      </c>
      <c r="H672" s="274"/>
      <c r="I672" s="274"/>
      <c r="J672" s="274"/>
      <c r="K672" s="275"/>
      <c r="L672" s="263" t="str">
        <f>IF(入力!L672=0,"",IF(入力!Q672=1,(入力!L672-入力!M672),入力!L672))</f>
        <v/>
      </c>
      <c r="M672" s="265">
        <f>入力!M672</f>
        <v>0</v>
      </c>
      <c r="N672" s="268">
        <f>IF(AND(M672&gt;0,ISNUMBER(L672)=TRUE),IF(ISNUMBER(入力!O672)=FALSE,"",INDEX((三万未満code,三万以上code),入力!O672+1,1,IF((L672+M672)&lt;30000,1,2))),0)</f>
        <v>0</v>
      </c>
    </row>
    <row r="673" spans="1:14" ht="18.75" customHeight="1">
      <c r="A673" s="87"/>
      <c r="B673" s="76"/>
      <c r="C673" s="132" t="str">
        <f>IF(入力!C673="","",+入力!C673)</f>
        <v/>
      </c>
      <c r="D673" s="270"/>
      <c r="E673" s="272"/>
      <c r="F673" s="199"/>
      <c r="G673" s="276"/>
      <c r="H673" s="276"/>
      <c r="I673" s="276"/>
      <c r="J673" s="276"/>
      <c r="K673" s="277"/>
      <c r="L673" s="278"/>
      <c r="M673" s="267"/>
      <c r="N673" s="268"/>
    </row>
    <row r="674" spans="1:14" ht="18.75" customHeight="1">
      <c r="A674" s="86">
        <v>10</v>
      </c>
      <c r="B674" s="68"/>
      <c r="C674" s="130" t="str">
        <f>IF(入力!C674="","",+入力!C674)</f>
        <v/>
      </c>
      <c r="D674" s="269" t="str">
        <f>IF(入力!D674="","",+入力!D674)</f>
        <v/>
      </c>
      <c r="E674" s="271" t="str">
        <f>IF(入力!E674="","",+入力!E674)</f>
        <v/>
      </c>
      <c r="F674" s="198"/>
      <c r="G674" s="273" t="str">
        <f>IF(入力!G674="","",+入力!G674)</f>
        <v/>
      </c>
      <c r="H674" s="274"/>
      <c r="I674" s="274"/>
      <c r="J674" s="274"/>
      <c r="K674" s="275"/>
      <c r="L674" s="263" t="str">
        <f>IF(入力!L674=0,"",IF(入力!Q674=1,(入力!L674-入力!M674),入力!L674))</f>
        <v/>
      </c>
      <c r="M674" s="265">
        <f>入力!M674</f>
        <v>0</v>
      </c>
      <c r="N674" s="268">
        <f>IF(AND(M674&gt;0,ISNUMBER(L674)=TRUE),IF(ISNUMBER(入力!O674)=FALSE,"",INDEX((三万未満code,三万以上code),入力!O674+1,1,IF((L674+M674)&lt;30000,1,2))),0)</f>
        <v>0</v>
      </c>
    </row>
    <row r="675" spans="1:14" ht="18.75" customHeight="1">
      <c r="A675" s="87"/>
      <c r="B675" s="88"/>
      <c r="C675" s="132" t="str">
        <f>IF(入力!C675="","",+入力!C675)</f>
        <v/>
      </c>
      <c r="D675" s="270"/>
      <c r="E675" s="272"/>
      <c r="F675" s="199"/>
      <c r="G675" s="276"/>
      <c r="H675" s="276"/>
      <c r="I675" s="276"/>
      <c r="J675" s="276"/>
      <c r="K675" s="277"/>
      <c r="L675" s="278"/>
      <c r="M675" s="267"/>
      <c r="N675" s="268"/>
    </row>
    <row r="676" spans="1:14" ht="18.75" customHeight="1">
      <c r="A676" s="86">
        <v>11</v>
      </c>
      <c r="B676" s="68"/>
      <c r="C676" s="130" t="str">
        <f>IF(入力!C676="","",+入力!C676)</f>
        <v/>
      </c>
      <c r="D676" s="269" t="str">
        <f>IF(入力!D676="","",+入力!D676)</f>
        <v/>
      </c>
      <c r="E676" s="271" t="str">
        <f>IF(入力!E676="","",+入力!E676)</f>
        <v/>
      </c>
      <c r="F676" s="198"/>
      <c r="G676" s="273" t="str">
        <f>IF(入力!G676="","",+入力!G676)</f>
        <v/>
      </c>
      <c r="H676" s="274"/>
      <c r="I676" s="274"/>
      <c r="J676" s="274"/>
      <c r="K676" s="275"/>
      <c r="L676" s="263" t="str">
        <f>IF(入力!L676=0,"",IF(入力!Q676=1,(入力!L676-入力!M676),入力!L676))</f>
        <v/>
      </c>
      <c r="M676" s="265">
        <f>入力!M676</f>
        <v>0</v>
      </c>
      <c r="N676" s="268">
        <f>IF(AND(M676&gt;0,ISNUMBER(L676)=TRUE),IF(ISNUMBER(入力!O676)=FALSE,"",INDEX((三万未満code,三万以上code),入力!O676+1,1,IF((L676+M676)&lt;30000,1,2))),0)</f>
        <v>0</v>
      </c>
    </row>
    <row r="677" spans="1:14" ht="18.75" customHeight="1">
      <c r="A677" s="87"/>
      <c r="B677" s="76"/>
      <c r="C677" s="132" t="str">
        <f>IF(入力!C677="","",+入力!C677)</f>
        <v/>
      </c>
      <c r="D677" s="270"/>
      <c r="E677" s="272"/>
      <c r="F677" s="199"/>
      <c r="G677" s="276"/>
      <c r="H677" s="276"/>
      <c r="I677" s="276"/>
      <c r="J677" s="276"/>
      <c r="K677" s="277"/>
      <c r="L677" s="278"/>
      <c r="M677" s="267"/>
      <c r="N677" s="268"/>
    </row>
    <row r="678" spans="1:14" ht="18.75" customHeight="1">
      <c r="A678" s="86">
        <v>12</v>
      </c>
      <c r="B678" s="68"/>
      <c r="C678" s="130" t="str">
        <f>IF(入力!C678="","",+入力!C678)</f>
        <v/>
      </c>
      <c r="D678" s="269" t="str">
        <f>IF(入力!D678="","",+入力!D678)</f>
        <v/>
      </c>
      <c r="E678" s="271" t="str">
        <f>IF(入力!E678="","",+入力!E678)</f>
        <v/>
      </c>
      <c r="F678" s="198"/>
      <c r="G678" s="273" t="str">
        <f>IF(入力!G678="","",+入力!G678)</f>
        <v/>
      </c>
      <c r="H678" s="274"/>
      <c r="I678" s="274"/>
      <c r="J678" s="274"/>
      <c r="K678" s="275"/>
      <c r="L678" s="263" t="str">
        <f>IF(入力!L678=0,"",IF(入力!Q678=1,(入力!L678-入力!M678),入力!L678))</f>
        <v/>
      </c>
      <c r="M678" s="265">
        <f>入力!M678</f>
        <v>0</v>
      </c>
      <c r="N678" s="268">
        <f>IF(AND(M678&gt;0,ISNUMBER(L678)=TRUE),IF(ISNUMBER(入力!O678)=FALSE,"",INDEX((三万未満code,三万以上code),入力!O678+1,1,IF((L678+M678)&lt;30000,1,2))),0)</f>
        <v>0</v>
      </c>
    </row>
    <row r="679" spans="1:14" ht="18.75" customHeight="1">
      <c r="A679" s="87"/>
      <c r="B679" s="88"/>
      <c r="C679" s="132" t="str">
        <f>IF(入力!C679="","",+入力!C679)</f>
        <v/>
      </c>
      <c r="D679" s="270"/>
      <c r="E679" s="272"/>
      <c r="F679" s="199"/>
      <c r="G679" s="276"/>
      <c r="H679" s="276"/>
      <c r="I679" s="276"/>
      <c r="J679" s="276"/>
      <c r="K679" s="277"/>
      <c r="L679" s="278"/>
      <c r="M679" s="267"/>
      <c r="N679" s="268"/>
    </row>
    <row r="680" spans="1:14" ht="18.75" customHeight="1">
      <c r="A680" s="86">
        <v>13</v>
      </c>
      <c r="B680" s="68"/>
      <c r="C680" s="130" t="str">
        <f>IF(入力!C680="","",+入力!C680)</f>
        <v/>
      </c>
      <c r="D680" s="269" t="str">
        <f>IF(入力!D680="","",+入力!D680)</f>
        <v/>
      </c>
      <c r="E680" s="271" t="str">
        <f>IF(入力!E680="","",+入力!E680)</f>
        <v/>
      </c>
      <c r="F680" s="198"/>
      <c r="G680" s="273" t="str">
        <f>IF(入力!G680="","",+入力!G680)</f>
        <v/>
      </c>
      <c r="H680" s="274"/>
      <c r="I680" s="274"/>
      <c r="J680" s="274"/>
      <c r="K680" s="275"/>
      <c r="L680" s="263" t="str">
        <f>IF(入力!L680=0,"",IF(入力!Q680=1,(入力!L680-入力!M680),入力!L680))</f>
        <v/>
      </c>
      <c r="M680" s="265">
        <f>入力!M680</f>
        <v>0</v>
      </c>
      <c r="N680" s="268">
        <f>IF(AND(M680&gt;0,ISNUMBER(L680)=TRUE),IF(ISNUMBER(入力!O680)=FALSE,"",INDEX((三万未満code,三万以上code),入力!O680+1,1,IF((L680+M680)&lt;30000,1,2))),0)</f>
        <v>0</v>
      </c>
    </row>
    <row r="681" spans="1:14" ht="18.75" customHeight="1">
      <c r="A681" s="87"/>
      <c r="B681" s="76"/>
      <c r="C681" s="132" t="str">
        <f>IF(入力!C681="","",+入力!C681)</f>
        <v/>
      </c>
      <c r="D681" s="270"/>
      <c r="E681" s="272"/>
      <c r="F681" s="199"/>
      <c r="G681" s="276"/>
      <c r="H681" s="276"/>
      <c r="I681" s="276"/>
      <c r="J681" s="276"/>
      <c r="K681" s="277"/>
      <c r="L681" s="278"/>
      <c r="M681" s="267"/>
      <c r="N681" s="268"/>
    </row>
    <row r="682" spans="1:14" ht="18.75" customHeight="1">
      <c r="A682" s="86">
        <v>14</v>
      </c>
      <c r="B682" s="68"/>
      <c r="C682" s="130" t="str">
        <f>IF(入力!C682="","",+入力!C682)</f>
        <v/>
      </c>
      <c r="D682" s="269" t="str">
        <f>IF(入力!D682="","",+入力!D682)</f>
        <v/>
      </c>
      <c r="E682" s="271" t="str">
        <f>IF(入力!E682="","",+入力!E682)</f>
        <v/>
      </c>
      <c r="F682" s="198"/>
      <c r="G682" s="273" t="str">
        <f>IF(入力!G682="","",+入力!G682)</f>
        <v/>
      </c>
      <c r="H682" s="274"/>
      <c r="I682" s="274"/>
      <c r="J682" s="274"/>
      <c r="K682" s="275"/>
      <c r="L682" s="263" t="str">
        <f>IF(入力!L682=0,"",IF(入力!Q682=1,(入力!L682-入力!M682),入力!L682))</f>
        <v/>
      </c>
      <c r="M682" s="265">
        <f>入力!M682</f>
        <v>0</v>
      </c>
      <c r="N682" s="268">
        <f>IF(AND(M682&gt;0,ISNUMBER(L682)=TRUE),IF(ISNUMBER(入力!O682)=FALSE,"",INDEX((三万未満code,三万以上code),入力!O682+1,1,IF((L682+M682)&lt;30000,1,2))),0)</f>
        <v>0</v>
      </c>
    </row>
    <row r="683" spans="1:14" ht="18.75" customHeight="1">
      <c r="A683" s="87"/>
      <c r="B683" s="88"/>
      <c r="C683" s="132" t="str">
        <f>IF(入力!C683="","",+入力!C683)</f>
        <v/>
      </c>
      <c r="D683" s="270"/>
      <c r="E683" s="272"/>
      <c r="F683" s="199"/>
      <c r="G683" s="276"/>
      <c r="H683" s="276"/>
      <c r="I683" s="276"/>
      <c r="J683" s="276"/>
      <c r="K683" s="277"/>
      <c r="L683" s="278"/>
      <c r="M683" s="267"/>
      <c r="N683" s="268"/>
    </row>
    <row r="684" spans="1:14" ht="18.75" customHeight="1">
      <c r="A684" s="86">
        <v>15</v>
      </c>
      <c r="B684" s="68"/>
      <c r="C684" s="130" t="str">
        <f>IF(入力!C684="","",+入力!C684)</f>
        <v/>
      </c>
      <c r="D684" s="269" t="str">
        <f>IF(入力!D684="","",+入力!D684)</f>
        <v/>
      </c>
      <c r="E684" s="271" t="str">
        <f>IF(入力!E684="","",+入力!E684)</f>
        <v/>
      </c>
      <c r="F684" s="198"/>
      <c r="G684" s="273" t="str">
        <f>IF(入力!G684="","",+入力!G684)</f>
        <v/>
      </c>
      <c r="H684" s="274"/>
      <c r="I684" s="274"/>
      <c r="J684" s="274"/>
      <c r="K684" s="275"/>
      <c r="L684" s="263" t="str">
        <f>IF(入力!L684=0,"",IF(入力!Q684=1,(入力!L684-入力!M684),入力!L684))</f>
        <v/>
      </c>
      <c r="M684" s="265">
        <f>入力!M684</f>
        <v>0</v>
      </c>
      <c r="N684" s="268">
        <f>IF(AND(M684&gt;0,ISNUMBER(L684)=TRUE),IF(ISNUMBER(入力!O684)=FALSE,"",INDEX((三万未満code,三万以上code),入力!O684+1,1,IF((L684+M684)&lt;30000,1,2))),0)</f>
        <v>0</v>
      </c>
    </row>
    <row r="685" spans="1:14" ht="18.75" customHeight="1">
      <c r="A685" s="75"/>
      <c r="B685" s="76"/>
      <c r="C685" s="132" t="str">
        <f>IF(入力!C685="","",+入力!C685)</f>
        <v/>
      </c>
      <c r="D685" s="270"/>
      <c r="E685" s="272"/>
      <c r="F685" s="199"/>
      <c r="G685" s="276"/>
      <c r="H685" s="276"/>
      <c r="I685" s="276"/>
      <c r="J685" s="276"/>
      <c r="K685" s="277"/>
      <c r="L685" s="278"/>
      <c r="M685" s="267"/>
      <c r="N685" s="268"/>
    </row>
    <row r="686" spans="1:14" ht="14.25">
      <c r="A686" s="175" t="s">
        <v>62</v>
      </c>
      <c r="B686" s="175"/>
      <c r="C686" s="91" t="s">
        <v>77</v>
      </c>
      <c r="D686" s="135" t="s">
        <v>78</v>
      </c>
      <c r="E686" s="89"/>
      <c r="F686" s="36"/>
      <c r="G686" s="111"/>
      <c r="H686" s="198">
        <f>COUNTIF(L656:L685,"&gt;=1")</f>
        <v>0</v>
      </c>
      <c r="I686" s="178" t="s">
        <v>75</v>
      </c>
      <c r="J686" s="180" t="s">
        <v>76</v>
      </c>
      <c r="K686" s="181"/>
      <c r="L686" s="279">
        <f>SUM(L656:L685)</f>
        <v>0</v>
      </c>
      <c r="M686" s="281">
        <f>SUM(M656:M685)</f>
        <v>0</v>
      </c>
    </row>
    <row r="687" spans="1:14" ht="14.25">
      <c r="A687" s="175"/>
      <c r="B687" s="175"/>
      <c r="C687" s="91" t="s">
        <v>79</v>
      </c>
      <c r="D687" s="135" t="s">
        <v>80</v>
      </c>
      <c r="E687" s="22"/>
      <c r="F687" s="22"/>
      <c r="G687" s="93"/>
      <c r="H687" s="199"/>
      <c r="I687" s="179"/>
      <c r="J687" s="182"/>
      <c r="K687" s="183"/>
      <c r="L687" s="280"/>
      <c r="M687" s="282"/>
    </row>
    <row r="688" spans="1:14" ht="14.25">
      <c r="A688" s="175"/>
      <c r="B688" s="175"/>
      <c r="C688" s="91" t="s">
        <v>165</v>
      </c>
      <c r="D688" s="135" t="s">
        <v>167</v>
      </c>
      <c r="E688" s="112"/>
      <c r="F688" s="22"/>
      <c r="G688" s="93"/>
      <c r="H688" s="198">
        <f>H642+H686</f>
        <v>0</v>
      </c>
      <c r="I688" s="178" t="s">
        <v>75</v>
      </c>
      <c r="J688" s="180" t="s">
        <v>81</v>
      </c>
      <c r="K688" s="181"/>
      <c r="L688" s="263">
        <f>L686+L642</f>
        <v>0</v>
      </c>
      <c r="M688" s="265">
        <f>M686+M642</f>
        <v>0</v>
      </c>
    </row>
    <row r="689" spans="1:14" ht="14.25">
      <c r="A689" s="175"/>
      <c r="B689" s="175"/>
      <c r="C689" s="91" t="s">
        <v>166</v>
      </c>
      <c r="D689" s="135" t="s">
        <v>168</v>
      </c>
      <c r="E689" s="96"/>
      <c r="F689" s="22"/>
      <c r="G689" s="93"/>
      <c r="H689" s="262"/>
      <c r="I689" s="179"/>
      <c r="J689" s="182"/>
      <c r="K689" s="183"/>
      <c r="L689" s="264"/>
      <c r="M689" s="266"/>
    </row>
    <row r="690" spans="1:14" hidden="1">
      <c r="M690" s="143">
        <f>$M$46</f>
        <v>2020.01</v>
      </c>
    </row>
    <row r="691" spans="1:14" ht="21">
      <c r="A691" s="3"/>
      <c r="B691" s="3"/>
      <c r="C691" s="145">
        <f>C$1</f>
        <v>2020.01</v>
      </c>
      <c r="D691" s="3"/>
      <c r="E691" s="230" t="s">
        <v>142</v>
      </c>
      <c r="F691" s="297"/>
      <c r="G691" s="297"/>
      <c r="H691" s="297"/>
      <c r="I691" s="297"/>
      <c r="J691" s="98"/>
      <c r="K691" s="50"/>
      <c r="L691" s="139"/>
      <c r="M691" s="104" t="str">
        <f>入力!M691</f>
        <v>ページ 16</v>
      </c>
    </row>
    <row r="692" spans="1:14" ht="14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4" ht="21">
      <c r="A693" s="2"/>
      <c r="B693" s="2"/>
      <c r="C693" s="2"/>
      <c r="D693" s="2"/>
      <c r="E693" s="54"/>
      <c r="F693" s="54"/>
      <c r="G693" s="54"/>
      <c r="H693" s="54"/>
      <c r="I693" s="55"/>
      <c r="J693" s="98"/>
      <c r="K693" s="50" t="s">
        <v>55</v>
      </c>
      <c r="L693" s="298">
        <f>IF(入力!$L$3="","平成　　年　　月　　日",入力!$L$3)</f>
        <v>43831</v>
      </c>
      <c r="M693" s="299"/>
    </row>
    <row r="694" spans="1:14" ht="15">
      <c r="A694" s="2"/>
      <c r="B694" s="2"/>
      <c r="C694" s="2" t="str">
        <f>+入力!$C694</f>
        <v>福島銀行</v>
      </c>
      <c r="D694" s="2"/>
      <c r="E694" s="2"/>
      <c r="F694" s="2"/>
      <c r="G694" s="2"/>
      <c r="H694" s="2"/>
      <c r="I694" s="55"/>
      <c r="J694" s="238" t="s">
        <v>174</v>
      </c>
      <c r="K694" s="238"/>
      <c r="L694" s="290" t="str">
        <f>IF(入力!$L$4="","",入力!$L$4)</f>
        <v/>
      </c>
      <c r="M694" s="290"/>
    </row>
    <row r="695" spans="1:14" ht="15">
      <c r="A695" s="2"/>
      <c r="B695" s="288" t="str">
        <f>IF(入力!$B$5=0,"",入力!$B$5)</f>
        <v/>
      </c>
      <c r="C695" s="288"/>
      <c r="D695" s="288"/>
      <c r="E695" s="22" t="s">
        <v>177</v>
      </c>
      <c r="F695" s="22"/>
      <c r="G695" s="62"/>
      <c r="H695" s="55"/>
      <c r="I695" s="55"/>
      <c r="J695" s="289" t="s">
        <v>176</v>
      </c>
      <c r="K695" s="289"/>
      <c r="L695" s="291" t="str">
        <f>IF(入力!$L$5="","",入力!$L$5)</f>
        <v/>
      </c>
      <c r="M695" s="291"/>
    </row>
    <row r="696" spans="1:14" ht="15">
      <c r="A696" s="2"/>
      <c r="B696" s="2"/>
      <c r="C696" s="138"/>
      <c r="D696" s="22"/>
      <c r="E696" s="22"/>
      <c r="F696" s="283" t="s">
        <v>104</v>
      </c>
      <c r="G696" s="284"/>
      <c r="H696" s="285"/>
      <c r="I696" s="55"/>
      <c r="J696" s="223" t="s">
        <v>58</v>
      </c>
      <c r="K696" s="223"/>
      <c r="L696" s="286" t="str">
        <f>IF(入力!$L$6="","",入力!$L$6)</f>
        <v/>
      </c>
      <c r="M696" s="287"/>
    </row>
    <row r="697" spans="1:14" ht="14.25">
      <c r="A697" s="22"/>
      <c r="B697" s="22"/>
      <c r="C697" s="101" t="s">
        <v>59</v>
      </c>
      <c r="D697" s="1"/>
      <c r="E697" s="22"/>
      <c r="F697" s="283" t="str">
        <f>$F$7</f>
        <v>1フリコミ</v>
      </c>
      <c r="G697" s="284"/>
      <c r="H697" s="285"/>
      <c r="I697" s="2"/>
      <c r="J697" s="223" t="s">
        <v>60</v>
      </c>
      <c r="K697" s="223"/>
      <c r="L697" s="286" t="str">
        <f>IF(入力!$L$7="","",入力!$L$7)</f>
        <v/>
      </c>
      <c r="M697" s="287"/>
    </row>
    <row r="698" spans="1:14" ht="14.25">
      <c r="A698" s="2"/>
      <c r="B698" s="292">
        <f>入力!$B$8</f>
        <v>43831</v>
      </c>
      <c r="C698" s="293"/>
      <c r="D698" s="294"/>
      <c r="E698" s="22"/>
      <c r="F698" s="3"/>
      <c r="G698" s="3"/>
      <c r="H698" s="3"/>
      <c r="I698" s="2"/>
      <c r="J698" s="223" t="s">
        <v>83</v>
      </c>
      <c r="K698" s="223"/>
      <c r="L698" s="295" t="str">
        <f>IF(入力!$L$8="","",入力!$L$8)</f>
        <v/>
      </c>
      <c r="M698" s="296"/>
    </row>
    <row r="699" spans="1:14" ht="14.25">
      <c r="A699" s="61"/>
      <c r="B699" s="61"/>
      <c r="C699" s="134"/>
      <c r="D699" s="134"/>
      <c r="E699" s="61"/>
      <c r="F699" s="61"/>
      <c r="G699" s="134"/>
      <c r="H699" s="134"/>
      <c r="I699" s="61"/>
      <c r="J699" s="134"/>
      <c r="K699" s="134"/>
      <c r="L699" s="134"/>
      <c r="M699" s="134"/>
    </row>
    <row r="700" spans="1:14" ht="14.25">
      <c r="A700" s="67"/>
      <c r="B700" s="68"/>
      <c r="C700" s="69" t="s">
        <v>173</v>
      </c>
      <c r="D700" s="209" t="s">
        <v>62</v>
      </c>
      <c r="E700" s="211" t="s">
        <v>63</v>
      </c>
      <c r="F700" s="70"/>
      <c r="G700" s="213" t="s">
        <v>84</v>
      </c>
      <c r="H700" s="214"/>
      <c r="I700" s="214"/>
      <c r="J700" s="214"/>
      <c r="K700" s="215"/>
      <c r="L700" s="136" t="s">
        <v>65</v>
      </c>
      <c r="M700" s="72" t="s">
        <v>66</v>
      </c>
    </row>
    <row r="701" spans="1:14" ht="14.25">
      <c r="A701" s="75"/>
      <c r="B701" s="76"/>
      <c r="C701" s="77" t="s">
        <v>86</v>
      </c>
      <c r="D701" s="210" t="s">
        <v>70</v>
      </c>
      <c r="E701" s="212"/>
      <c r="F701" s="76"/>
      <c r="G701" s="217" t="s">
        <v>87</v>
      </c>
      <c r="H701" s="218"/>
      <c r="I701" s="218"/>
      <c r="J701" s="218"/>
      <c r="K701" s="219"/>
      <c r="L701" s="78" t="s">
        <v>72</v>
      </c>
      <c r="M701" s="79" t="s">
        <v>169</v>
      </c>
    </row>
    <row r="702" spans="1:14" ht="18.75" customHeight="1">
      <c r="A702" s="82">
        <v>1</v>
      </c>
      <c r="B702" s="68"/>
      <c r="C702" s="130" t="str">
        <f>IF(入力!C702="","",+入力!C702)</f>
        <v/>
      </c>
      <c r="D702" s="269" t="str">
        <f>IF(入力!D702="","",+入力!D702)</f>
        <v/>
      </c>
      <c r="E702" s="271" t="str">
        <f>IF(入力!E702="","",+入力!E702)</f>
        <v/>
      </c>
      <c r="F702" s="198"/>
      <c r="G702" s="273" t="str">
        <f>IF(入力!G702="","",+入力!G702)</f>
        <v/>
      </c>
      <c r="H702" s="274"/>
      <c r="I702" s="274"/>
      <c r="J702" s="274"/>
      <c r="K702" s="275"/>
      <c r="L702" s="263" t="str">
        <f>IF(入力!L702=0,"",IF(入力!Q702=1,(入力!L702-入力!M702),入力!L702))</f>
        <v/>
      </c>
      <c r="M702" s="265">
        <f>入力!M702</f>
        <v>0</v>
      </c>
      <c r="N702" s="268">
        <f>IF(AND(M702&gt;0,ISNUMBER(L702)=TRUE),IF(ISNUMBER(入力!O702)=FALSE,"",INDEX((三万未満code,三万以上code),入力!O702+1,1,IF((L702+M702)&lt;30000,1,2))),0)</f>
        <v>0</v>
      </c>
    </row>
    <row r="703" spans="1:14" ht="18.75" customHeight="1">
      <c r="A703" s="84"/>
      <c r="B703" s="76"/>
      <c r="C703" s="131" t="str">
        <f>IF(入力!C703="","",+入力!C703)</f>
        <v/>
      </c>
      <c r="D703" s="270"/>
      <c r="E703" s="272"/>
      <c r="F703" s="199"/>
      <c r="G703" s="276"/>
      <c r="H703" s="276"/>
      <c r="I703" s="276"/>
      <c r="J703" s="276"/>
      <c r="K703" s="277"/>
      <c r="L703" s="278"/>
      <c r="M703" s="267"/>
      <c r="N703" s="268"/>
    </row>
    <row r="704" spans="1:14" ht="18.75" customHeight="1">
      <c r="A704" s="86">
        <v>2</v>
      </c>
      <c r="B704" s="68"/>
      <c r="C704" s="130" t="str">
        <f>IF(入力!C704="","",+入力!C704)</f>
        <v/>
      </c>
      <c r="D704" s="269" t="str">
        <f>IF(入力!D704="","",+入力!D704)</f>
        <v/>
      </c>
      <c r="E704" s="271" t="str">
        <f>IF(入力!E704="","",+入力!E704)</f>
        <v/>
      </c>
      <c r="F704" s="198"/>
      <c r="G704" s="273" t="str">
        <f>IF(入力!G704="","",+入力!G704)</f>
        <v/>
      </c>
      <c r="H704" s="274"/>
      <c r="I704" s="274"/>
      <c r="J704" s="274"/>
      <c r="K704" s="275"/>
      <c r="L704" s="263" t="str">
        <f>IF(入力!L704=0,"",IF(入力!Q704=1,(入力!L704-入力!M704),入力!L704))</f>
        <v/>
      </c>
      <c r="M704" s="265">
        <f>入力!M704</f>
        <v>0</v>
      </c>
      <c r="N704" s="268">
        <f>IF(AND(M704&gt;0,ISNUMBER(L704)=TRUE),IF(ISNUMBER(入力!O704)=FALSE,"",INDEX((三万未満code,三万以上code),入力!O704+1,1,IF((L704+M704)&lt;30000,1,2))),0)</f>
        <v>0</v>
      </c>
    </row>
    <row r="705" spans="1:14" ht="18.75" customHeight="1">
      <c r="A705" s="87"/>
      <c r="B705" s="88"/>
      <c r="C705" s="132" t="str">
        <f>IF(入力!C705="","",+入力!C705)</f>
        <v/>
      </c>
      <c r="D705" s="270"/>
      <c r="E705" s="272"/>
      <c r="F705" s="199"/>
      <c r="G705" s="276"/>
      <c r="H705" s="276"/>
      <c r="I705" s="276"/>
      <c r="J705" s="276"/>
      <c r="K705" s="277"/>
      <c r="L705" s="278"/>
      <c r="M705" s="267"/>
      <c r="N705" s="268"/>
    </row>
    <row r="706" spans="1:14" ht="18.75" customHeight="1">
      <c r="A706" s="86">
        <v>3</v>
      </c>
      <c r="B706" s="68"/>
      <c r="C706" s="130" t="str">
        <f>IF(入力!C706="","",+入力!C706)</f>
        <v/>
      </c>
      <c r="D706" s="269" t="str">
        <f>IF(入力!D706="","",+入力!D706)</f>
        <v/>
      </c>
      <c r="E706" s="271" t="str">
        <f>IF(入力!E706="","",+入力!E706)</f>
        <v/>
      </c>
      <c r="F706" s="198"/>
      <c r="G706" s="273" t="str">
        <f>IF(入力!G706="","",+入力!G706)</f>
        <v/>
      </c>
      <c r="H706" s="274"/>
      <c r="I706" s="274"/>
      <c r="J706" s="274"/>
      <c r="K706" s="275"/>
      <c r="L706" s="263" t="str">
        <f>IF(入力!L706=0,"",IF(入力!Q706=1,(入力!L706-入力!M706),入力!L706))</f>
        <v/>
      </c>
      <c r="M706" s="265">
        <f>入力!M706</f>
        <v>0</v>
      </c>
      <c r="N706" s="268">
        <f>IF(AND(M706&gt;0,ISNUMBER(L706)=TRUE),IF(ISNUMBER(入力!O706)=FALSE,"",INDEX((三万未満code,三万以上code),入力!O706+1,1,IF((L706+M706)&lt;30000,1,2))),0)</f>
        <v>0</v>
      </c>
    </row>
    <row r="707" spans="1:14" ht="18.75" customHeight="1">
      <c r="A707" s="87"/>
      <c r="B707" s="76"/>
      <c r="C707" s="132" t="str">
        <f>IF(入力!C707="","",+入力!C707)</f>
        <v/>
      </c>
      <c r="D707" s="270"/>
      <c r="E707" s="272"/>
      <c r="F707" s="199"/>
      <c r="G707" s="276"/>
      <c r="H707" s="276"/>
      <c r="I707" s="276"/>
      <c r="J707" s="276"/>
      <c r="K707" s="277"/>
      <c r="L707" s="278"/>
      <c r="M707" s="267"/>
      <c r="N707" s="268"/>
    </row>
    <row r="708" spans="1:14" ht="18.75" customHeight="1">
      <c r="A708" s="86">
        <v>4</v>
      </c>
      <c r="B708" s="68"/>
      <c r="C708" s="130" t="str">
        <f>IF(入力!C708="","",+入力!C708)</f>
        <v/>
      </c>
      <c r="D708" s="269" t="str">
        <f>IF(入力!D708="","",+入力!D708)</f>
        <v/>
      </c>
      <c r="E708" s="271" t="str">
        <f>IF(入力!E708="","",+入力!E708)</f>
        <v/>
      </c>
      <c r="F708" s="198"/>
      <c r="G708" s="273" t="str">
        <f>IF(入力!G708="","",+入力!G708)</f>
        <v/>
      </c>
      <c r="H708" s="274"/>
      <c r="I708" s="274"/>
      <c r="J708" s="274"/>
      <c r="K708" s="275"/>
      <c r="L708" s="263" t="str">
        <f>IF(入力!L708=0,"",IF(入力!Q708=1,(入力!L708-入力!M708),入力!L708))</f>
        <v/>
      </c>
      <c r="M708" s="265">
        <f>入力!M708</f>
        <v>0</v>
      </c>
      <c r="N708" s="268">
        <f>IF(AND(M708&gt;0,ISNUMBER(L708)=TRUE),IF(ISNUMBER(入力!O708)=FALSE,"",INDEX((三万未満code,三万以上code),入力!O708+1,1,IF((L708+M708)&lt;30000,1,2))),0)</f>
        <v>0</v>
      </c>
    </row>
    <row r="709" spans="1:14" ht="18.75" customHeight="1">
      <c r="A709" s="87"/>
      <c r="B709" s="88"/>
      <c r="C709" s="132" t="str">
        <f>IF(入力!C709="","",+入力!C709)</f>
        <v/>
      </c>
      <c r="D709" s="270"/>
      <c r="E709" s="272"/>
      <c r="F709" s="199"/>
      <c r="G709" s="276"/>
      <c r="H709" s="276"/>
      <c r="I709" s="276"/>
      <c r="J709" s="276"/>
      <c r="K709" s="277"/>
      <c r="L709" s="278"/>
      <c r="M709" s="267"/>
      <c r="N709" s="268"/>
    </row>
    <row r="710" spans="1:14" ht="18.75" customHeight="1">
      <c r="A710" s="86">
        <v>5</v>
      </c>
      <c r="B710" s="68"/>
      <c r="C710" s="130" t="str">
        <f>IF(入力!C710="","",+入力!C710)</f>
        <v/>
      </c>
      <c r="D710" s="269" t="str">
        <f>IF(入力!D710="","",+入力!D710)</f>
        <v/>
      </c>
      <c r="E710" s="271" t="str">
        <f>IF(入力!E710="","",+入力!E710)</f>
        <v/>
      </c>
      <c r="F710" s="198"/>
      <c r="G710" s="273" t="str">
        <f>IF(入力!G710="","",+入力!G710)</f>
        <v/>
      </c>
      <c r="H710" s="274"/>
      <c r="I710" s="274"/>
      <c r="J710" s="274"/>
      <c r="K710" s="275"/>
      <c r="L710" s="263" t="str">
        <f>IF(入力!L710=0,"",IF(入力!Q710=1,(入力!L710-入力!M710),入力!L710))</f>
        <v/>
      </c>
      <c r="M710" s="265">
        <f>入力!M710</f>
        <v>0</v>
      </c>
      <c r="N710" s="268">
        <f>IF(AND(M710&gt;0,ISNUMBER(L710)=TRUE),IF(ISNUMBER(入力!O710)=FALSE,"",INDEX((三万未満code,三万以上code),入力!O710+1,1,IF((L710+M710)&lt;30000,1,2))),0)</f>
        <v>0</v>
      </c>
    </row>
    <row r="711" spans="1:14" ht="18.75" customHeight="1">
      <c r="A711" s="87"/>
      <c r="B711" s="76"/>
      <c r="C711" s="132" t="str">
        <f>IF(入力!C711="","",+入力!C711)</f>
        <v/>
      </c>
      <c r="D711" s="270"/>
      <c r="E711" s="272"/>
      <c r="F711" s="199"/>
      <c r="G711" s="276"/>
      <c r="H711" s="276"/>
      <c r="I711" s="276"/>
      <c r="J711" s="276"/>
      <c r="K711" s="277"/>
      <c r="L711" s="278"/>
      <c r="M711" s="267"/>
      <c r="N711" s="268"/>
    </row>
    <row r="712" spans="1:14" ht="18.75" customHeight="1">
      <c r="A712" s="86">
        <v>6</v>
      </c>
      <c r="B712" s="68"/>
      <c r="C712" s="130" t="str">
        <f>IF(入力!C712="","",+入力!C712)</f>
        <v/>
      </c>
      <c r="D712" s="269" t="str">
        <f>IF(入力!D712="","",+入力!D712)</f>
        <v/>
      </c>
      <c r="E712" s="271" t="str">
        <f>IF(入力!E712="","",+入力!E712)</f>
        <v/>
      </c>
      <c r="F712" s="198"/>
      <c r="G712" s="273" t="str">
        <f>IF(入力!G712="","",+入力!G712)</f>
        <v/>
      </c>
      <c r="H712" s="274"/>
      <c r="I712" s="274"/>
      <c r="J712" s="274"/>
      <c r="K712" s="275"/>
      <c r="L712" s="263" t="str">
        <f>IF(入力!L712=0,"",IF(入力!Q712=1,(入力!L712-入力!M712),入力!L712))</f>
        <v/>
      </c>
      <c r="M712" s="265">
        <f>入力!M712</f>
        <v>0</v>
      </c>
      <c r="N712" s="268">
        <f>IF(AND(M712&gt;0,ISNUMBER(L712)=TRUE),IF(ISNUMBER(入力!O712)=FALSE,"",INDEX((三万未満code,三万以上code),入力!O712+1,1,IF((L712+M712)&lt;30000,1,2))),0)</f>
        <v>0</v>
      </c>
    </row>
    <row r="713" spans="1:14" ht="18.75" customHeight="1">
      <c r="A713" s="87"/>
      <c r="B713" s="88"/>
      <c r="C713" s="132" t="str">
        <f>IF(入力!C713="","",+入力!C713)</f>
        <v/>
      </c>
      <c r="D713" s="270"/>
      <c r="E713" s="272"/>
      <c r="F713" s="199"/>
      <c r="G713" s="276"/>
      <c r="H713" s="276"/>
      <c r="I713" s="276"/>
      <c r="J713" s="276"/>
      <c r="K713" s="277"/>
      <c r="L713" s="278"/>
      <c r="M713" s="267"/>
      <c r="N713" s="268"/>
    </row>
    <row r="714" spans="1:14" ht="18.75" customHeight="1">
      <c r="A714" s="86">
        <v>7</v>
      </c>
      <c r="B714" s="68"/>
      <c r="C714" s="130" t="str">
        <f>IF(入力!C714="","",+入力!C714)</f>
        <v/>
      </c>
      <c r="D714" s="269" t="str">
        <f>IF(入力!D714="","",+入力!D714)</f>
        <v/>
      </c>
      <c r="E714" s="271" t="str">
        <f>IF(入力!E714="","",+入力!E714)</f>
        <v/>
      </c>
      <c r="F714" s="198"/>
      <c r="G714" s="273" t="str">
        <f>IF(入力!G714="","",+入力!G714)</f>
        <v/>
      </c>
      <c r="H714" s="274"/>
      <c r="I714" s="274"/>
      <c r="J714" s="274"/>
      <c r="K714" s="275"/>
      <c r="L714" s="263" t="str">
        <f>IF(入力!L714=0,"",IF(入力!Q714=1,(入力!L714-入力!M714),入力!L714))</f>
        <v/>
      </c>
      <c r="M714" s="265">
        <f>入力!M714</f>
        <v>0</v>
      </c>
      <c r="N714" s="268">
        <f>IF(AND(M714&gt;0,ISNUMBER(L714)=TRUE),IF(ISNUMBER(入力!O714)=FALSE,"",INDEX((三万未満code,三万以上code),入力!O714+1,1,IF((L714+M714)&lt;30000,1,2))),0)</f>
        <v>0</v>
      </c>
    </row>
    <row r="715" spans="1:14" ht="18.75" customHeight="1">
      <c r="A715" s="87"/>
      <c r="B715" s="76"/>
      <c r="C715" s="132" t="str">
        <f>IF(入力!C715="","",+入力!C715)</f>
        <v/>
      </c>
      <c r="D715" s="270"/>
      <c r="E715" s="272"/>
      <c r="F715" s="199"/>
      <c r="G715" s="276"/>
      <c r="H715" s="276"/>
      <c r="I715" s="276"/>
      <c r="J715" s="276"/>
      <c r="K715" s="277"/>
      <c r="L715" s="278"/>
      <c r="M715" s="267"/>
      <c r="N715" s="268"/>
    </row>
    <row r="716" spans="1:14" ht="18.75" customHeight="1">
      <c r="A716" s="86">
        <v>8</v>
      </c>
      <c r="B716" s="68"/>
      <c r="C716" s="130" t="str">
        <f>IF(入力!C716="","",+入力!C716)</f>
        <v/>
      </c>
      <c r="D716" s="269" t="str">
        <f>IF(入力!D716="","",+入力!D716)</f>
        <v/>
      </c>
      <c r="E716" s="271" t="str">
        <f>IF(入力!E716="","",+入力!E716)</f>
        <v/>
      </c>
      <c r="F716" s="198"/>
      <c r="G716" s="273" t="str">
        <f>IF(入力!G716="","",+入力!G716)</f>
        <v/>
      </c>
      <c r="H716" s="274"/>
      <c r="I716" s="274"/>
      <c r="J716" s="274"/>
      <c r="K716" s="275"/>
      <c r="L716" s="263" t="str">
        <f>IF(入力!L716=0,"",IF(入力!Q716=1,(入力!L716-入力!M716),入力!L716))</f>
        <v/>
      </c>
      <c r="M716" s="265">
        <f>入力!M716</f>
        <v>0</v>
      </c>
      <c r="N716" s="268">
        <f>IF(AND(M716&gt;0,ISNUMBER(L716)=TRUE),IF(ISNUMBER(入力!O716)=FALSE,"",INDEX((三万未満code,三万以上code),入力!O716+1,1,IF((L716+M716)&lt;30000,1,2))),0)</f>
        <v>0</v>
      </c>
    </row>
    <row r="717" spans="1:14" ht="18.75" customHeight="1">
      <c r="A717" s="87"/>
      <c r="B717" s="88"/>
      <c r="C717" s="132" t="str">
        <f>IF(入力!C717="","",+入力!C717)</f>
        <v/>
      </c>
      <c r="D717" s="270"/>
      <c r="E717" s="272"/>
      <c r="F717" s="199"/>
      <c r="G717" s="276"/>
      <c r="H717" s="276"/>
      <c r="I717" s="276"/>
      <c r="J717" s="276"/>
      <c r="K717" s="277"/>
      <c r="L717" s="278"/>
      <c r="M717" s="267"/>
      <c r="N717" s="268"/>
    </row>
    <row r="718" spans="1:14" ht="18.75" customHeight="1">
      <c r="A718" s="86">
        <v>9</v>
      </c>
      <c r="B718" s="68"/>
      <c r="C718" s="130" t="str">
        <f>IF(入力!C718="","",+入力!C718)</f>
        <v/>
      </c>
      <c r="D718" s="269" t="str">
        <f>IF(入力!D718="","",+入力!D718)</f>
        <v/>
      </c>
      <c r="E718" s="271" t="str">
        <f>IF(入力!E718="","",+入力!E718)</f>
        <v/>
      </c>
      <c r="F718" s="198"/>
      <c r="G718" s="273" t="str">
        <f>IF(入力!G718="","",+入力!G718)</f>
        <v/>
      </c>
      <c r="H718" s="274"/>
      <c r="I718" s="274"/>
      <c r="J718" s="274"/>
      <c r="K718" s="275"/>
      <c r="L718" s="263" t="str">
        <f>IF(入力!L718=0,"",IF(入力!Q718=1,(入力!L718-入力!M718),入力!L718))</f>
        <v/>
      </c>
      <c r="M718" s="265">
        <f>入力!M718</f>
        <v>0</v>
      </c>
      <c r="N718" s="268">
        <f>IF(AND(M718&gt;0,ISNUMBER(L718)=TRUE),IF(ISNUMBER(入力!O718)=FALSE,"",INDEX((三万未満code,三万以上code),入力!O718+1,1,IF((L718+M718)&lt;30000,1,2))),0)</f>
        <v>0</v>
      </c>
    </row>
    <row r="719" spans="1:14" ht="18.75" customHeight="1">
      <c r="A719" s="87"/>
      <c r="B719" s="76"/>
      <c r="C719" s="132" t="str">
        <f>IF(入力!C719="","",+入力!C719)</f>
        <v/>
      </c>
      <c r="D719" s="270"/>
      <c r="E719" s="272"/>
      <c r="F719" s="199"/>
      <c r="G719" s="276"/>
      <c r="H719" s="276"/>
      <c r="I719" s="276"/>
      <c r="J719" s="276"/>
      <c r="K719" s="277"/>
      <c r="L719" s="278"/>
      <c r="M719" s="267"/>
      <c r="N719" s="268"/>
    </row>
    <row r="720" spans="1:14" ht="18.75" customHeight="1">
      <c r="A720" s="86">
        <v>10</v>
      </c>
      <c r="B720" s="68"/>
      <c r="C720" s="130" t="str">
        <f>IF(入力!C720="","",+入力!C720)</f>
        <v/>
      </c>
      <c r="D720" s="269" t="str">
        <f>IF(入力!D720="","",+入力!D720)</f>
        <v/>
      </c>
      <c r="E720" s="271" t="str">
        <f>IF(入力!E720="","",+入力!E720)</f>
        <v/>
      </c>
      <c r="F720" s="198"/>
      <c r="G720" s="273" t="str">
        <f>IF(入力!G720="","",+入力!G720)</f>
        <v/>
      </c>
      <c r="H720" s="274"/>
      <c r="I720" s="274"/>
      <c r="J720" s="274"/>
      <c r="K720" s="275"/>
      <c r="L720" s="263" t="str">
        <f>IF(入力!L720=0,"",IF(入力!Q720=1,(入力!L720-入力!M720),入力!L720))</f>
        <v/>
      </c>
      <c r="M720" s="265">
        <f>入力!M720</f>
        <v>0</v>
      </c>
      <c r="N720" s="268">
        <f>IF(AND(M720&gt;0,ISNUMBER(L720)=TRUE),IF(ISNUMBER(入力!O720)=FALSE,"",INDEX((三万未満code,三万以上code),入力!O720+1,1,IF((L720+M720)&lt;30000,1,2))),0)</f>
        <v>0</v>
      </c>
    </row>
    <row r="721" spans="1:14" ht="18.75" customHeight="1">
      <c r="A721" s="87"/>
      <c r="B721" s="88"/>
      <c r="C721" s="132" t="str">
        <f>IF(入力!C721="","",+入力!C721)</f>
        <v/>
      </c>
      <c r="D721" s="270"/>
      <c r="E721" s="272"/>
      <c r="F721" s="199"/>
      <c r="G721" s="276"/>
      <c r="H721" s="276"/>
      <c r="I721" s="276"/>
      <c r="J721" s="276"/>
      <c r="K721" s="277"/>
      <c r="L721" s="278"/>
      <c r="M721" s="267"/>
      <c r="N721" s="268"/>
    </row>
    <row r="722" spans="1:14" ht="18.75" customHeight="1">
      <c r="A722" s="86">
        <v>11</v>
      </c>
      <c r="B722" s="68"/>
      <c r="C722" s="130" t="str">
        <f>IF(入力!C722="","",+入力!C722)</f>
        <v/>
      </c>
      <c r="D722" s="269" t="str">
        <f>IF(入力!D722="","",+入力!D722)</f>
        <v/>
      </c>
      <c r="E722" s="271" t="str">
        <f>IF(入力!E722="","",+入力!E722)</f>
        <v/>
      </c>
      <c r="F722" s="198"/>
      <c r="G722" s="273" t="str">
        <f>IF(入力!G722="","",+入力!G722)</f>
        <v/>
      </c>
      <c r="H722" s="274"/>
      <c r="I722" s="274"/>
      <c r="J722" s="274"/>
      <c r="K722" s="275"/>
      <c r="L722" s="263" t="str">
        <f>IF(入力!L722=0,"",IF(入力!Q722=1,(入力!L722-入力!M722),入力!L722))</f>
        <v/>
      </c>
      <c r="M722" s="265">
        <f>入力!M722</f>
        <v>0</v>
      </c>
      <c r="N722" s="268">
        <f>IF(AND(M722&gt;0,ISNUMBER(L722)=TRUE),IF(ISNUMBER(入力!O722)=FALSE,"",INDEX((三万未満code,三万以上code),入力!O722+1,1,IF((L722+M722)&lt;30000,1,2))),0)</f>
        <v>0</v>
      </c>
    </row>
    <row r="723" spans="1:14" ht="18.75" customHeight="1">
      <c r="A723" s="87"/>
      <c r="B723" s="76"/>
      <c r="C723" s="132" t="str">
        <f>IF(入力!C723="","",+入力!C723)</f>
        <v/>
      </c>
      <c r="D723" s="270"/>
      <c r="E723" s="272"/>
      <c r="F723" s="199"/>
      <c r="G723" s="276"/>
      <c r="H723" s="276"/>
      <c r="I723" s="276"/>
      <c r="J723" s="276"/>
      <c r="K723" s="277"/>
      <c r="L723" s="278"/>
      <c r="M723" s="267"/>
      <c r="N723" s="268"/>
    </row>
    <row r="724" spans="1:14" ht="18.75" customHeight="1">
      <c r="A724" s="86">
        <v>12</v>
      </c>
      <c r="B724" s="68"/>
      <c r="C724" s="130" t="str">
        <f>IF(入力!C724="","",+入力!C724)</f>
        <v/>
      </c>
      <c r="D724" s="269" t="str">
        <f>IF(入力!D724="","",+入力!D724)</f>
        <v/>
      </c>
      <c r="E724" s="271" t="str">
        <f>IF(入力!E724="","",+入力!E724)</f>
        <v/>
      </c>
      <c r="F724" s="198"/>
      <c r="G724" s="273" t="str">
        <f>IF(入力!G724="","",+入力!G724)</f>
        <v/>
      </c>
      <c r="H724" s="274"/>
      <c r="I724" s="274"/>
      <c r="J724" s="274"/>
      <c r="K724" s="275"/>
      <c r="L724" s="263" t="str">
        <f>IF(入力!L724=0,"",IF(入力!Q724=1,(入力!L724-入力!M724),入力!L724))</f>
        <v/>
      </c>
      <c r="M724" s="265">
        <f>入力!M724</f>
        <v>0</v>
      </c>
      <c r="N724" s="268">
        <f>IF(AND(M724&gt;0,ISNUMBER(L724)=TRUE),IF(ISNUMBER(入力!O724)=FALSE,"",INDEX((三万未満code,三万以上code),入力!O724+1,1,IF((L724+M724)&lt;30000,1,2))),0)</f>
        <v>0</v>
      </c>
    </row>
    <row r="725" spans="1:14" ht="18.75" customHeight="1">
      <c r="A725" s="87"/>
      <c r="B725" s="88"/>
      <c r="C725" s="132" t="str">
        <f>IF(入力!C725="","",+入力!C725)</f>
        <v/>
      </c>
      <c r="D725" s="270"/>
      <c r="E725" s="272"/>
      <c r="F725" s="199"/>
      <c r="G725" s="276"/>
      <c r="H725" s="276"/>
      <c r="I725" s="276"/>
      <c r="J725" s="276"/>
      <c r="K725" s="277"/>
      <c r="L725" s="278"/>
      <c r="M725" s="267"/>
      <c r="N725" s="268"/>
    </row>
    <row r="726" spans="1:14" ht="18.75" customHeight="1">
      <c r="A726" s="86">
        <v>13</v>
      </c>
      <c r="B726" s="68"/>
      <c r="C726" s="130" t="str">
        <f>IF(入力!C726="","",+入力!C726)</f>
        <v/>
      </c>
      <c r="D726" s="269" t="str">
        <f>IF(入力!D726="","",+入力!D726)</f>
        <v/>
      </c>
      <c r="E726" s="271" t="str">
        <f>IF(入力!E726="","",+入力!E726)</f>
        <v/>
      </c>
      <c r="F726" s="198"/>
      <c r="G726" s="273" t="str">
        <f>IF(入力!G726="","",+入力!G726)</f>
        <v/>
      </c>
      <c r="H726" s="274"/>
      <c r="I726" s="274"/>
      <c r="J726" s="274"/>
      <c r="K726" s="275"/>
      <c r="L726" s="263" t="str">
        <f>IF(入力!L726=0,"",IF(入力!Q726=1,(入力!L726-入力!M726),入力!L726))</f>
        <v/>
      </c>
      <c r="M726" s="265">
        <f>入力!M726</f>
        <v>0</v>
      </c>
      <c r="N726" s="268">
        <f>IF(AND(M726&gt;0,ISNUMBER(L726)=TRUE),IF(ISNUMBER(入力!O726)=FALSE,"",INDEX((三万未満code,三万以上code),入力!O726+1,1,IF((L726+M726)&lt;30000,1,2))),0)</f>
        <v>0</v>
      </c>
    </row>
    <row r="727" spans="1:14" ht="18.75" customHeight="1">
      <c r="A727" s="87"/>
      <c r="B727" s="76"/>
      <c r="C727" s="132" t="str">
        <f>IF(入力!C727="","",+入力!C727)</f>
        <v/>
      </c>
      <c r="D727" s="270"/>
      <c r="E727" s="272"/>
      <c r="F727" s="199"/>
      <c r="G727" s="276"/>
      <c r="H727" s="276"/>
      <c r="I727" s="276"/>
      <c r="J727" s="276"/>
      <c r="K727" s="277"/>
      <c r="L727" s="278"/>
      <c r="M727" s="267"/>
      <c r="N727" s="268"/>
    </row>
    <row r="728" spans="1:14" ht="18.75" customHeight="1">
      <c r="A728" s="86">
        <v>14</v>
      </c>
      <c r="B728" s="68"/>
      <c r="C728" s="130" t="str">
        <f>IF(入力!C728="","",+入力!C728)</f>
        <v/>
      </c>
      <c r="D728" s="269" t="str">
        <f>IF(入力!D728="","",+入力!D728)</f>
        <v/>
      </c>
      <c r="E728" s="271" t="str">
        <f>IF(入力!E728="","",+入力!E728)</f>
        <v/>
      </c>
      <c r="F728" s="198"/>
      <c r="G728" s="273" t="str">
        <f>IF(入力!G728="","",+入力!G728)</f>
        <v/>
      </c>
      <c r="H728" s="274"/>
      <c r="I728" s="274"/>
      <c r="J728" s="274"/>
      <c r="K728" s="275"/>
      <c r="L728" s="263" t="str">
        <f>IF(入力!L728=0,"",IF(入力!Q728=1,(入力!L728-入力!M728),入力!L728))</f>
        <v/>
      </c>
      <c r="M728" s="265">
        <f>入力!M728</f>
        <v>0</v>
      </c>
      <c r="N728" s="268">
        <f>IF(AND(M728&gt;0,ISNUMBER(L728)=TRUE),IF(ISNUMBER(入力!O728)=FALSE,"",INDEX((三万未満code,三万以上code),入力!O728+1,1,IF((L728+M728)&lt;30000,1,2))),0)</f>
        <v>0</v>
      </c>
    </row>
    <row r="729" spans="1:14" ht="18.75" customHeight="1">
      <c r="A729" s="87"/>
      <c r="B729" s="88"/>
      <c r="C729" s="132" t="str">
        <f>IF(入力!C729="","",+入力!C729)</f>
        <v/>
      </c>
      <c r="D729" s="270"/>
      <c r="E729" s="272"/>
      <c r="F729" s="199"/>
      <c r="G729" s="276"/>
      <c r="H729" s="276"/>
      <c r="I729" s="276"/>
      <c r="J729" s="276"/>
      <c r="K729" s="277"/>
      <c r="L729" s="278"/>
      <c r="M729" s="267"/>
      <c r="N729" s="268"/>
    </row>
    <row r="730" spans="1:14" ht="18.75" customHeight="1">
      <c r="A730" s="86">
        <v>15</v>
      </c>
      <c r="B730" s="68"/>
      <c r="C730" s="130" t="str">
        <f>IF(入力!C730="","",+入力!C730)</f>
        <v/>
      </c>
      <c r="D730" s="269" t="str">
        <f>IF(入力!D730="","",+入力!D730)</f>
        <v/>
      </c>
      <c r="E730" s="271" t="str">
        <f>IF(入力!E730="","",+入力!E730)</f>
        <v/>
      </c>
      <c r="F730" s="198"/>
      <c r="G730" s="273" t="str">
        <f>IF(入力!G730="","",+入力!G730)</f>
        <v/>
      </c>
      <c r="H730" s="274"/>
      <c r="I730" s="274"/>
      <c r="J730" s="274"/>
      <c r="K730" s="275"/>
      <c r="L730" s="263" t="str">
        <f>IF(入力!L730=0,"",IF(入力!Q730=1,(入力!L730-入力!M730),入力!L730))</f>
        <v/>
      </c>
      <c r="M730" s="265">
        <f>入力!M730</f>
        <v>0</v>
      </c>
      <c r="N730" s="268">
        <f>IF(AND(M730&gt;0,ISNUMBER(L730)=TRUE),IF(ISNUMBER(入力!O730)=FALSE,"",INDEX((三万未満code,三万以上code),入力!O730+1,1,IF((L730+M730)&lt;30000,1,2))),0)</f>
        <v>0</v>
      </c>
    </row>
    <row r="731" spans="1:14" ht="18.75" customHeight="1">
      <c r="A731" s="75"/>
      <c r="B731" s="76"/>
      <c r="C731" s="132" t="str">
        <f>IF(入力!C731="","",+入力!C731)</f>
        <v/>
      </c>
      <c r="D731" s="270"/>
      <c r="E731" s="272"/>
      <c r="F731" s="199"/>
      <c r="G731" s="276"/>
      <c r="H731" s="276"/>
      <c r="I731" s="276"/>
      <c r="J731" s="276"/>
      <c r="K731" s="277"/>
      <c r="L731" s="278"/>
      <c r="M731" s="267"/>
      <c r="N731" s="268"/>
    </row>
    <row r="732" spans="1:14" ht="14.25">
      <c r="A732" s="175" t="s">
        <v>62</v>
      </c>
      <c r="B732" s="175"/>
      <c r="C732" s="91" t="s">
        <v>77</v>
      </c>
      <c r="D732" s="135" t="s">
        <v>78</v>
      </c>
      <c r="E732" s="89"/>
      <c r="F732" s="36"/>
      <c r="G732" s="111"/>
      <c r="H732" s="198">
        <f>COUNTIF(L702:L731,"&gt;=1")</f>
        <v>0</v>
      </c>
      <c r="I732" s="178" t="s">
        <v>75</v>
      </c>
      <c r="J732" s="180" t="s">
        <v>76</v>
      </c>
      <c r="K732" s="181"/>
      <c r="L732" s="279">
        <f>SUM(L702:L731)</f>
        <v>0</v>
      </c>
      <c r="M732" s="281">
        <f>SUM(M702:M731)</f>
        <v>0</v>
      </c>
    </row>
    <row r="733" spans="1:14" ht="14.25">
      <c r="A733" s="175"/>
      <c r="B733" s="175"/>
      <c r="C733" s="91" t="s">
        <v>79</v>
      </c>
      <c r="D733" s="135" t="s">
        <v>80</v>
      </c>
      <c r="E733" s="22"/>
      <c r="F733" s="22"/>
      <c r="G733" s="93"/>
      <c r="H733" s="199"/>
      <c r="I733" s="179"/>
      <c r="J733" s="182"/>
      <c r="K733" s="183"/>
      <c r="L733" s="280"/>
      <c r="M733" s="282"/>
    </row>
    <row r="734" spans="1:14" ht="14.25">
      <c r="A734" s="175"/>
      <c r="B734" s="175"/>
      <c r="C734" s="91" t="s">
        <v>165</v>
      </c>
      <c r="D734" s="135" t="s">
        <v>167</v>
      </c>
      <c r="E734" s="112"/>
      <c r="F734" s="22"/>
      <c r="G734" s="93"/>
      <c r="H734" s="198">
        <f>H688+H732</f>
        <v>0</v>
      </c>
      <c r="I734" s="178" t="s">
        <v>75</v>
      </c>
      <c r="J734" s="180" t="s">
        <v>81</v>
      </c>
      <c r="K734" s="181"/>
      <c r="L734" s="263">
        <f>L732+L688</f>
        <v>0</v>
      </c>
      <c r="M734" s="265">
        <f>M732+M688</f>
        <v>0</v>
      </c>
    </row>
    <row r="735" spans="1:14" ht="14.25">
      <c r="A735" s="175"/>
      <c r="B735" s="175"/>
      <c r="C735" s="91" t="s">
        <v>166</v>
      </c>
      <c r="D735" s="135" t="s">
        <v>168</v>
      </c>
      <c r="E735" s="96"/>
      <c r="F735" s="22"/>
      <c r="G735" s="93"/>
      <c r="H735" s="262"/>
      <c r="I735" s="179"/>
      <c r="J735" s="182"/>
      <c r="K735" s="183"/>
      <c r="L735" s="264"/>
      <c r="M735" s="266"/>
    </row>
    <row r="736" spans="1:14" hidden="1">
      <c r="M736" s="143">
        <f>$M$46</f>
        <v>2020.01</v>
      </c>
    </row>
    <row r="737" spans="1:14" ht="21">
      <c r="A737" s="3"/>
      <c r="B737" s="3"/>
      <c r="C737" s="145">
        <f>C$1</f>
        <v>2020.01</v>
      </c>
      <c r="D737" s="3"/>
      <c r="E737" s="230" t="s">
        <v>142</v>
      </c>
      <c r="F737" s="297"/>
      <c r="G737" s="297"/>
      <c r="H737" s="297"/>
      <c r="I737" s="297"/>
      <c r="J737" s="98"/>
      <c r="K737" s="50"/>
      <c r="L737" s="139"/>
      <c r="M737" s="104" t="str">
        <f>入力!M737</f>
        <v>ページ 17</v>
      </c>
    </row>
    <row r="738" spans="1:14" ht="14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4" ht="21">
      <c r="A739" s="2"/>
      <c r="B739" s="2"/>
      <c r="C739" s="2"/>
      <c r="D739" s="2"/>
      <c r="E739" s="54"/>
      <c r="F739" s="54"/>
      <c r="G739" s="54"/>
      <c r="H739" s="54"/>
      <c r="I739" s="55"/>
      <c r="J739" s="98"/>
      <c r="K739" s="50" t="s">
        <v>55</v>
      </c>
      <c r="L739" s="298">
        <f>IF(入力!$L$3="","平成　　年　　月　　日",入力!$L$3)</f>
        <v>43831</v>
      </c>
      <c r="M739" s="299"/>
    </row>
    <row r="740" spans="1:14" ht="15">
      <c r="A740" s="2"/>
      <c r="B740" s="2"/>
      <c r="C740" s="2" t="str">
        <f>+入力!$C740</f>
        <v>福島銀行</v>
      </c>
      <c r="D740" s="2"/>
      <c r="E740" s="2"/>
      <c r="F740" s="2"/>
      <c r="G740" s="2"/>
      <c r="H740" s="2"/>
      <c r="I740" s="55"/>
      <c r="J740" s="238" t="s">
        <v>174</v>
      </c>
      <c r="K740" s="238"/>
      <c r="L740" s="290" t="str">
        <f>IF(入力!$L$4="","",入力!$L$4)</f>
        <v/>
      </c>
      <c r="M740" s="290"/>
    </row>
    <row r="741" spans="1:14" ht="15">
      <c r="A741" s="2"/>
      <c r="B741" s="288" t="str">
        <f>IF(入力!$B$5=0,"",入力!$B$5)</f>
        <v/>
      </c>
      <c r="C741" s="288"/>
      <c r="D741" s="288"/>
      <c r="E741" s="22" t="s">
        <v>177</v>
      </c>
      <c r="F741" s="22"/>
      <c r="G741" s="62"/>
      <c r="H741" s="55"/>
      <c r="I741" s="55"/>
      <c r="J741" s="289" t="s">
        <v>176</v>
      </c>
      <c r="K741" s="289"/>
      <c r="L741" s="291" t="str">
        <f>IF(入力!$L$5="","",入力!$L$5)</f>
        <v/>
      </c>
      <c r="M741" s="291"/>
    </row>
    <row r="742" spans="1:14" ht="15">
      <c r="A742" s="2"/>
      <c r="B742" s="2"/>
      <c r="C742" s="138"/>
      <c r="D742" s="22"/>
      <c r="E742" s="22"/>
      <c r="F742" s="283" t="s">
        <v>104</v>
      </c>
      <c r="G742" s="284"/>
      <c r="H742" s="285"/>
      <c r="I742" s="55"/>
      <c r="J742" s="223" t="s">
        <v>58</v>
      </c>
      <c r="K742" s="223"/>
      <c r="L742" s="286" t="str">
        <f>IF(入力!$L$6="","",入力!$L$6)</f>
        <v/>
      </c>
      <c r="M742" s="287"/>
    </row>
    <row r="743" spans="1:14" ht="14.25">
      <c r="A743" s="22"/>
      <c r="B743" s="22"/>
      <c r="C743" s="101" t="s">
        <v>59</v>
      </c>
      <c r="D743" s="1"/>
      <c r="E743" s="22"/>
      <c r="F743" s="283" t="str">
        <f>$F$7</f>
        <v>1フリコミ</v>
      </c>
      <c r="G743" s="284"/>
      <c r="H743" s="285"/>
      <c r="I743" s="2"/>
      <c r="J743" s="223" t="s">
        <v>60</v>
      </c>
      <c r="K743" s="223"/>
      <c r="L743" s="286" t="str">
        <f>IF(入力!$L$7="","",入力!$L$7)</f>
        <v/>
      </c>
      <c r="M743" s="287"/>
    </row>
    <row r="744" spans="1:14" ht="14.25">
      <c r="A744" s="2"/>
      <c r="B744" s="292">
        <f>入力!$B$8</f>
        <v>43831</v>
      </c>
      <c r="C744" s="293"/>
      <c r="D744" s="294"/>
      <c r="E744" s="22"/>
      <c r="F744" s="3"/>
      <c r="G744" s="3"/>
      <c r="H744" s="3"/>
      <c r="I744" s="2"/>
      <c r="J744" s="223" t="s">
        <v>83</v>
      </c>
      <c r="K744" s="223"/>
      <c r="L744" s="295" t="str">
        <f>IF(入力!$L$8="","",入力!$L$8)</f>
        <v/>
      </c>
      <c r="M744" s="296"/>
    </row>
    <row r="745" spans="1:14" ht="14.25">
      <c r="A745" s="61"/>
      <c r="B745" s="61"/>
      <c r="C745" s="134"/>
      <c r="D745" s="134"/>
      <c r="E745" s="61"/>
      <c r="F745" s="61"/>
      <c r="G745" s="134"/>
      <c r="H745" s="134"/>
      <c r="I745" s="61"/>
      <c r="J745" s="134"/>
      <c r="K745" s="134"/>
      <c r="L745" s="134"/>
      <c r="M745" s="134"/>
    </row>
    <row r="746" spans="1:14" ht="14.25">
      <c r="A746" s="67"/>
      <c r="B746" s="68"/>
      <c r="C746" s="69" t="s">
        <v>173</v>
      </c>
      <c r="D746" s="209" t="s">
        <v>62</v>
      </c>
      <c r="E746" s="211" t="s">
        <v>63</v>
      </c>
      <c r="F746" s="70"/>
      <c r="G746" s="213" t="s">
        <v>84</v>
      </c>
      <c r="H746" s="214"/>
      <c r="I746" s="214"/>
      <c r="J746" s="214"/>
      <c r="K746" s="215"/>
      <c r="L746" s="136" t="s">
        <v>65</v>
      </c>
      <c r="M746" s="72" t="s">
        <v>66</v>
      </c>
    </row>
    <row r="747" spans="1:14" ht="14.25">
      <c r="A747" s="75"/>
      <c r="B747" s="76"/>
      <c r="C747" s="77" t="s">
        <v>86</v>
      </c>
      <c r="D747" s="210" t="s">
        <v>70</v>
      </c>
      <c r="E747" s="212"/>
      <c r="F747" s="76"/>
      <c r="G747" s="217" t="s">
        <v>87</v>
      </c>
      <c r="H747" s="218"/>
      <c r="I747" s="218"/>
      <c r="J747" s="218"/>
      <c r="K747" s="219"/>
      <c r="L747" s="78" t="s">
        <v>72</v>
      </c>
      <c r="M747" s="79" t="s">
        <v>169</v>
      </c>
    </row>
    <row r="748" spans="1:14" ht="18.75" customHeight="1">
      <c r="A748" s="82">
        <v>1</v>
      </c>
      <c r="B748" s="68"/>
      <c r="C748" s="130" t="str">
        <f>IF(入力!C748="","",+入力!C748)</f>
        <v/>
      </c>
      <c r="D748" s="269" t="str">
        <f>IF(入力!D748="","",+入力!D748)</f>
        <v/>
      </c>
      <c r="E748" s="271" t="str">
        <f>IF(入力!E748="","",+入力!E748)</f>
        <v/>
      </c>
      <c r="F748" s="198"/>
      <c r="G748" s="273" t="str">
        <f>IF(入力!G748="","",+入力!G748)</f>
        <v/>
      </c>
      <c r="H748" s="274"/>
      <c r="I748" s="274"/>
      <c r="J748" s="274"/>
      <c r="K748" s="275"/>
      <c r="L748" s="263" t="str">
        <f>IF(入力!L748=0,"",IF(入力!Q748=1,(入力!L748-入力!M748),入力!L748))</f>
        <v/>
      </c>
      <c r="M748" s="265">
        <f>入力!M748</f>
        <v>0</v>
      </c>
      <c r="N748" s="268">
        <f>IF(AND(M748&gt;0,ISNUMBER(L748)=TRUE),IF(ISNUMBER(入力!O748)=FALSE,"",INDEX((三万未満code,三万以上code),入力!O748+1,1,IF((L748+M748)&lt;30000,1,2))),0)</f>
        <v>0</v>
      </c>
    </row>
    <row r="749" spans="1:14" ht="18.75" customHeight="1">
      <c r="A749" s="84"/>
      <c r="B749" s="76"/>
      <c r="C749" s="131" t="str">
        <f>IF(入力!C749="","",+入力!C749)</f>
        <v/>
      </c>
      <c r="D749" s="270"/>
      <c r="E749" s="272"/>
      <c r="F749" s="199"/>
      <c r="G749" s="276"/>
      <c r="H749" s="276"/>
      <c r="I749" s="276"/>
      <c r="J749" s="276"/>
      <c r="K749" s="277"/>
      <c r="L749" s="278"/>
      <c r="M749" s="267"/>
      <c r="N749" s="268"/>
    </row>
    <row r="750" spans="1:14" ht="18.75" customHeight="1">
      <c r="A750" s="86">
        <v>2</v>
      </c>
      <c r="B750" s="68"/>
      <c r="C750" s="130" t="str">
        <f>IF(入力!C750="","",+入力!C750)</f>
        <v/>
      </c>
      <c r="D750" s="269" t="str">
        <f>IF(入力!D750="","",+入力!D750)</f>
        <v/>
      </c>
      <c r="E750" s="271" t="str">
        <f>IF(入力!E750="","",+入力!E750)</f>
        <v/>
      </c>
      <c r="F750" s="198"/>
      <c r="G750" s="273" t="str">
        <f>IF(入力!G750="","",+入力!G750)</f>
        <v/>
      </c>
      <c r="H750" s="274"/>
      <c r="I750" s="274"/>
      <c r="J750" s="274"/>
      <c r="K750" s="275"/>
      <c r="L750" s="263" t="str">
        <f>IF(入力!L750=0,"",IF(入力!Q750=1,(入力!L750-入力!M750),入力!L750))</f>
        <v/>
      </c>
      <c r="M750" s="265">
        <f>入力!M750</f>
        <v>0</v>
      </c>
      <c r="N750" s="268">
        <f>IF(AND(M750&gt;0,ISNUMBER(L750)=TRUE),IF(ISNUMBER(入力!O750)=FALSE,"",INDEX((三万未満code,三万以上code),入力!O750+1,1,IF((L750+M750)&lt;30000,1,2))),0)</f>
        <v>0</v>
      </c>
    </row>
    <row r="751" spans="1:14" ht="18.75" customHeight="1">
      <c r="A751" s="87"/>
      <c r="B751" s="88"/>
      <c r="C751" s="132" t="str">
        <f>IF(入力!C751="","",+入力!C751)</f>
        <v/>
      </c>
      <c r="D751" s="270"/>
      <c r="E751" s="272"/>
      <c r="F751" s="199"/>
      <c r="G751" s="276"/>
      <c r="H751" s="276"/>
      <c r="I751" s="276"/>
      <c r="J751" s="276"/>
      <c r="K751" s="277"/>
      <c r="L751" s="278"/>
      <c r="M751" s="267"/>
      <c r="N751" s="268"/>
    </row>
    <row r="752" spans="1:14" ht="18.75" customHeight="1">
      <c r="A752" s="86">
        <v>3</v>
      </c>
      <c r="B752" s="68"/>
      <c r="C752" s="130" t="str">
        <f>IF(入力!C752="","",+入力!C752)</f>
        <v/>
      </c>
      <c r="D752" s="269" t="str">
        <f>IF(入力!D752="","",+入力!D752)</f>
        <v/>
      </c>
      <c r="E752" s="271" t="str">
        <f>IF(入力!E752="","",+入力!E752)</f>
        <v/>
      </c>
      <c r="F752" s="198"/>
      <c r="G752" s="273" t="str">
        <f>IF(入力!G752="","",+入力!G752)</f>
        <v/>
      </c>
      <c r="H752" s="274"/>
      <c r="I752" s="274"/>
      <c r="J752" s="274"/>
      <c r="K752" s="275"/>
      <c r="L752" s="263" t="str">
        <f>IF(入力!L752=0,"",IF(入力!Q752=1,(入力!L752-入力!M752),入力!L752))</f>
        <v/>
      </c>
      <c r="M752" s="265">
        <f>入力!M752</f>
        <v>0</v>
      </c>
      <c r="N752" s="268">
        <f>IF(AND(M752&gt;0,ISNUMBER(L752)=TRUE),IF(ISNUMBER(入力!O752)=FALSE,"",INDEX((三万未満code,三万以上code),入力!O752+1,1,IF((L752+M752)&lt;30000,1,2))),0)</f>
        <v>0</v>
      </c>
    </row>
    <row r="753" spans="1:14" ht="18.75" customHeight="1">
      <c r="A753" s="87"/>
      <c r="B753" s="76"/>
      <c r="C753" s="132" t="str">
        <f>IF(入力!C753="","",+入力!C753)</f>
        <v/>
      </c>
      <c r="D753" s="270"/>
      <c r="E753" s="272"/>
      <c r="F753" s="199"/>
      <c r="G753" s="276"/>
      <c r="H753" s="276"/>
      <c r="I753" s="276"/>
      <c r="J753" s="276"/>
      <c r="K753" s="277"/>
      <c r="L753" s="278"/>
      <c r="M753" s="267"/>
      <c r="N753" s="268"/>
    </row>
    <row r="754" spans="1:14" ht="18.75" customHeight="1">
      <c r="A754" s="86">
        <v>4</v>
      </c>
      <c r="B754" s="68"/>
      <c r="C754" s="130" t="str">
        <f>IF(入力!C754="","",+入力!C754)</f>
        <v/>
      </c>
      <c r="D754" s="269" t="str">
        <f>IF(入力!D754="","",+入力!D754)</f>
        <v/>
      </c>
      <c r="E754" s="271" t="str">
        <f>IF(入力!E754="","",+入力!E754)</f>
        <v/>
      </c>
      <c r="F754" s="198"/>
      <c r="G754" s="273" t="str">
        <f>IF(入力!G754="","",+入力!G754)</f>
        <v/>
      </c>
      <c r="H754" s="274"/>
      <c r="I754" s="274"/>
      <c r="J754" s="274"/>
      <c r="K754" s="275"/>
      <c r="L754" s="263" t="str">
        <f>IF(入力!L754=0,"",IF(入力!Q754=1,(入力!L754-入力!M754),入力!L754))</f>
        <v/>
      </c>
      <c r="M754" s="265">
        <f>入力!M754</f>
        <v>0</v>
      </c>
      <c r="N754" s="268">
        <f>IF(AND(M754&gt;0,ISNUMBER(L754)=TRUE),IF(ISNUMBER(入力!O754)=FALSE,"",INDEX((三万未満code,三万以上code),入力!O754+1,1,IF((L754+M754)&lt;30000,1,2))),0)</f>
        <v>0</v>
      </c>
    </row>
    <row r="755" spans="1:14" ht="18.75" customHeight="1">
      <c r="A755" s="87"/>
      <c r="B755" s="88"/>
      <c r="C755" s="132" t="str">
        <f>IF(入力!C755="","",+入力!C755)</f>
        <v/>
      </c>
      <c r="D755" s="270"/>
      <c r="E755" s="272"/>
      <c r="F755" s="199"/>
      <c r="G755" s="276"/>
      <c r="H755" s="276"/>
      <c r="I755" s="276"/>
      <c r="J755" s="276"/>
      <c r="K755" s="277"/>
      <c r="L755" s="278"/>
      <c r="M755" s="267"/>
      <c r="N755" s="268"/>
    </row>
    <row r="756" spans="1:14" ht="18.75" customHeight="1">
      <c r="A756" s="86">
        <v>5</v>
      </c>
      <c r="B756" s="68"/>
      <c r="C756" s="130" t="str">
        <f>IF(入力!C756="","",+入力!C756)</f>
        <v/>
      </c>
      <c r="D756" s="269" t="str">
        <f>IF(入力!D756="","",+入力!D756)</f>
        <v/>
      </c>
      <c r="E756" s="271" t="str">
        <f>IF(入力!E756="","",+入力!E756)</f>
        <v/>
      </c>
      <c r="F756" s="198"/>
      <c r="G756" s="273" t="str">
        <f>IF(入力!G756="","",+入力!G756)</f>
        <v/>
      </c>
      <c r="H756" s="274"/>
      <c r="I756" s="274"/>
      <c r="J756" s="274"/>
      <c r="K756" s="275"/>
      <c r="L756" s="263" t="str">
        <f>IF(入力!L756=0,"",IF(入力!Q756=1,(入力!L756-入力!M756),入力!L756))</f>
        <v/>
      </c>
      <c r="M756" s="265">
        <f>入力!M756</f>
        <v>0</v>
      </c>
      <c r="N756" s="268">
        <f>IF(AND(M756&gt;0,ISNUMBER(L756)=TRUE),IF(ISNUMBER(入力!O756)=FALSE,"",INDEX((三万未満code,三万以上code),入力!O756+1,1,IF((L756+M756)&lt;30000,1,2))),0)</f>
        <v>0</v>
      </c>
    </row>
    <row r="757" spans="1:14" ht="18.75" customHeight="1">
      <c r="A757" s="87"/>
      <c r="B757" s="76"/>
      <c r="C757" s="132" t="str">
        <f>IF(入力!C757="","",+入力!C757)</f>
        <v/>
      </c>
      <c r="D757" s="270"/>
      <c r="E757" s="272"/>
      <c r="F757" s="199"/>
      <c r="G757" s="276"/>
      <c r="H757" s="276"/>
      <c r="I757" s="276"/>
      <c r="J757" s="276"/>
      <c r="K757" s="277"/>
      <c r="L757" s="278"/>
      <c r="M757" s="267"/>
      <c r="N757" s="268"/>
    </row>
    <row r="758" spans="1:14" ht="18.75" customHeight="1">
      <c r="A758" s="86">
        <v>6</v>
      </c>
      <c r="B758" s="68"/>
      <c r="C758" s="130" t="str">
        <f>IF(入力!C758="","",+入力!C758)</f>
        <v/>
      </c>
      <c r="D758" s="269" t="str">
        <f>IF(入力!D758="","",+入力!D758)</f>
        <v/>
      </c>
      <c r="E758" s="271" t="str">
        <f>IF(入力!E758="","",+入力!E758)</f>
        <v/>
      </c>
      <c r="F758" s="198"/>
      <c r="G758" s="273" t="str">
        <f>IF(入力!G758="","",+入力!G758)</f>
        <v/>
      </c>
      <c r="H758" s="274"/>
      <c r="I758" s="274"/>
      <c r="J758" s="274"/>
      <c r="K758" s="275"/>
      <c r="L758" s="263" t="str">
        <f>IF(入力!L758=0,"",IF(入力!Q758=1,(入力!L758-入力!M758),入力!L758))</f>
        <v/>
      </c>
      <c r="M758" s="265">
        <f>入力!M758</f>
        <v>0</v>
      </c>
      <c r="N758" s="268">
        <f>IF(AND(M758&gt;0,ISNUMBER(L758)=TRUE),IF(ISNUMBER(入力!O758)=FALSE,"",INDEX((三万未満code,三万以上code),入力!O758+1,1,IF((L758+M758)&lt;30000,1,2))),0)</f>
        <v>0</v>
      </c>
    </row>
    <row r="759" spans="1:14" ht="18.75" customHeight="1">
      <c r="A759" s="87"/>
      <c r="B759" s="88"/>
      <c r="C759" s="132" t="str">
        <f>IF(入力!C759="","",+入力!C759)</f>
        <v/>
      </c>
      <c r="D759" s="270"/>
      <c r="E759" s="272"/>
      <c r="F759" s="199"/>
      <c r="G759" s="276"/>
      <c r="H759" s="276"/>
      <c r="I759" s="276"/>
      <c r="J759" s="276"/>
      <c r="K759" s="277"/>
      <c r="L759" s="278"/>
      <c r="M759" s="267"/>
      <c r="N759" s="268"/>
    </row>
    <row r="760" spans="1:14" ht="18.75" customHeight="1">
      <c r="A760" s="86">
        <v>7</v>
      </c>
      <c r="B760" s="68"/>
      <c r="C760" s="130" t="str">
        <f>IF(入力!C760="","",+入力!C760)</f>
        <v/>
      </c>
      <c r="D760" s="269" t="str">
        <f>IF(入力!D760="","",+入力!D760)</f>
        <v/>
      </c>
      <c r="E760" s="271" t="str">
        <f>IF(入力!E760="","",+入力!E760)</f>
        <v/>
      </c>
      <c r="F760" s="198"/>
      <c r="G760" s="273" t="str">
        <f>IF(入力!G760="","",+入力!G760)</f>
        <v/>
      </c>
      <c r="H760" s="274"/>
      <c r="I760" s="274"/>
      <c r="J760" s="274"/>
      <c r="K760" s="275"/>
      <c r="L760" s="263" t="str">
        <f>IF(入力!L760=0,"",IF(入力!Q760=1,(入力!L760-入力!M760),入力!L760))</f>
        <v/>
      </c>
      <c r="M760" s="265">
        <f>入力!M760</f>
        <v>0</v>
      </c>
      <c r="N760" s="268">
        <f>IF(AND(M760&gt;0,ISNUMBER(L760)=TRUE),IF(ISNUMBER(入力!O760)=FALSE,"",INDEX((三万未満code,三万以上code),入力!O760+1,1,IF((L760+M760)&lt;30000,1,2))),0)</f>
        <v>0</v>
      </c>
    </row>
    <row r="761" spans="1:14" ht="18.75" customHeight="1">
      <c r="A761" s="87"/>
      <c r="B761" s="76"/>
      <c r="C761" s="132" t="str">
        <f>IF(入力!C761="","",+入力!C761)</f>
        <v/>
      </c>
      <c r="D761" s="270"/>
      <c r="E761" s="272"/>
      <c r="F761" s="199"/>
      <c r="G761" s="276"/>
      <c r="H761" s="276"/>
      <c r="I761" s="276"/>
      <c r="J761" s="276"/>
      <c r="K761" s="277"/>
      <c r="L761" s="278"/>
      <c r="M761" s="267"/>
      <c r="N761" s="268"/>
    </row>
    <row r="762" spans="1:14" ht="18.75" customHeight="1">
      <c r="A762" s="86">
        <v>8</v>
      </c>
      <c r="B762" s="68"/>
      <c r="C762" s="130" t="str">
        <f>IF(入力!C762="","",+入力!C762)</f>
        <v/>
      </c>
      <c r="D762" s="269" t="str">
        <f>IF(入力!D762="","",+入力!D762)</f>
        <v/>
      </c>
      <c r="E762" s="271" t="str">
        <f>IF(入力!E762="","",+入力!E762)</f>
        <v/>
      </c>
      <c r="F762" s="198"/>
      <c r="G762" s="273" t="str">
        <f>IF(入力!G762="","",+入力!G762)</f>
        <v/>
      </c>
      <c r="H762" s="274"/>
      <c r="I762" s="274"/>
      <c r="J762" s="274"/>
      <c r="K762" s="275"/>
      <c r="L762" s="263" t="str">
        <f>IF(入力!L762=0,"",IF(入力!Q762=1,(入力!L762-入力!M762),入力!L762))</f>
        <v/>
      </c>
      <c r="M762" s="265">
        <f>入力!M762</f>
        <v>0</v>
      </c>
      <c r="N762" s="268">
        <f>IF(AND(M762&gt;0,ISNUMBER(L762)=TRUE),IF(ISNUMBER(入力!O762)=FALSE,"",INDEX((三万未満code,三万以上code),入力!O762+1,1,IF((L762+M762)&lt;30000,1,2))),0)</f>
        <v>0</v>
      </c>
    </row>
    <row r="763" spans="1:14" ht="18.75" customHeight="1">
      <c r="A763" s="87"/>
      <c r="B763" s="88"/>
      <c r="C763" s="132" t="str">
        <f>IF(入力!C763="","",+入力!C763)</f>
        <v/>
      </c>
      <c r="D763" s="270"/>
      <c r="E763" s="272"/>
      <c r="F763" s="199"/>
      <c r="G763" s="276"/>
      <c r="H763" s="276"/>
      <c r="I763" s="276"/>
      <c r="J763" s="276"/>
      <c r="K763" s="277"/>
      <c r="L763" s="278"/>
      <c r="M763" s="267"/>
      <c r="N763" s="268"/>
    </row>
    <row r="764" spans="1:14" ht="18.75" customHeight="1">
      <c r="A764" s="86">
        <v>9</v>
      </c>
      <c r="B764" s="68"/>
      <c r="C764" s="130" t="str">
        <f>IF(入力!C764="","",+入力!C764)</f>
        <v/>
      </c>
      <c r="D764" s="269" t="str">
        <f>IF(入力!D764="","",+入力!D764)</f>
        <v/>
      </c>
      <c r="E764" s="271" t="str">
        <f>IF(入力!E764="","",+入力!E764)</f>
        <v/>
      </c>
      <c r="F764" s="198"/>
      <c r="G764" s="273" t="str">
        <f>IF(入力!G764="","",+入力!G764)</f>
        <v/>
      </c>
      <c r="H764" s="274"/>
      <c r="I764" s="274"/>
      <c r="J764" s="274"/>
      <c r="K764" s="275"/>
      <c r="L764" s="263" t="str">
        <f>IF(入力!L764=0,"",IF(入力!Q764=1,(入力!L764-入力!M764),入力!L764))</f>
        <v/>
      </c>
      <c r="M764" s="265">
        <f>入力!M764</f>
        <v>0</v>
      </c>
      <c r="N764" s="268">
        <f>IF(AND(M764&gt;0,ISNUMBER(L764)=TRUE),IF(ISNUMBER(入力!O764)=FALSE,"",INDEX((三万未満code,三万以上code),入力!O764+1,1,IF((L764+M764)&lt;30000,1,2))),0)</f>
        <v>0</v>
      </c>
    </row>
    <row r="765" spans="1:14" ht="18.75" customHeight="1">
      <c r="A765" s="87"/>
      <c r="B765" s="76"/>
      <c r="C765" s="132" t="str">
        <f>IF(入力!C765="","",+入力!C765)</f>
        <v/>
      </c>
      <c r="D765" s="270"/>
      <c r="E765" s="272"/>
      <c r="F765" s="199"/>
      <c r="G765" s="276"/>
      <c r="H765" s="276"/>
      <c r="I765" s="276"/>
      <c r="J765" s="276"/>
      <c r="K765" s="277"/>
      <c r="L765" s="278"/>
      <c r="M765" s="267"/>
      <c r="N765" s="268"/>
    </row>
    <row r="766" spans="1:14" ht="18.75" customHeight="1">
      <c r="A766" s="86">
        <v>10</v>
      </c>
      <c r="B766" s="68"/>
      <c r="C766" s="130" t="str">
        <f>IF(入力!C766="","",+入力!C766)</f>
        <v/>
      </c>
      <c r="D766" s="269" t="str">
        <f>IF(入力!D766="","",+入力!D766)</f>
        <v/>
      </c>
      <c r="E766" s="271" t="str">
        <f>IF(入力!E766="","",+入力!E766)</f>
        <v/>
      </c>
      <c r="F766" s="198"/>
      <c r="G766" s="273" t="str">
        <f>IF(入力!G766="","",+入力!G766)</f>
        <v/>
      </c>
      <c r="H766" s="274"/>
      <c r="I766" s="274"/>
      <c r="J766" s="274"/>
      <c r="K766" s="275"/>
      <c r="L766" s="263" t="str">
        <f>IF(入力!L766=0,"",IF(入力!Q766=1,(入力!L766-入力!M766),入力!L766))</f>
        <v/>
      </c>
      <c r="M766" s="265">
        <f>入力!M766</f>
        <v>0</v>
      </c>
      <c r="N766" s="268">
        <f>IF(AND(M766&gt;0,ISNUMBER(L766)=TRUE),IF(ISNUMBER(入力!O766)=FALSE,"",INDEX((三万未満code,三万以上code),入力!O766+1,1,IF((L766+M766)&lt;30000,1,2))),0)</f>
        <v>0</v>
      </c>
    </row>
    <row r="767" spans="1:14" ht="18.75" customHeight="1">
      <c r="A767" s="87"/>
      <c r="B767" s="88"/>
      <c r="C767" s="132" t="str">
        <f>IF(入力!C767="","",+入力!C767)</f>
        <v/>
      </c>
      <c r="D767" s="270"/>
      <c r="E767" s="272"/>
      <c r="F767" s="199"/>
      <c r="G767" s="276"/>
      <c r="H767" s="276"/>
      <c r="I767" s="276"/>
      <c r="J767" s="276"/>
      <c r="K767" s="277"/>
      <c r="L767" s="278"/>
      <c r="M767" s="267"/>
      <c r="N767" s="268"/>
    </row>
    <row r="768" spans="1:14" ht="18.75" customHeight="1">
      <c r="A768" s="86">
        <v>11</v>
      </c>
      <c r="B768" s="68"/>
      <c r="C768" s="130" t="str">
        <f>IF(入力!C768="","",+入力!C768)</f>
        <v/>
      </c>
      <c r="D768" s="269" t="str">
        <f>IF(入力!D768="","",+入力!D768)</f>
        <v/>
      </c>
      <c r="E768" s="271" t="str">
        <f>IF(入力!E768="","",+入力!E768)</f>
        <v/>
      </c>
      <c r="F768" s="198"/>
      <c r="G768" s="273" t="str">
        <f>IF(入力!G768="","",+入力!G768)</f>
        <v/>
      </c>
      <c r="H768" s="274"/>
      <c r="I768" s="274"/>
      <c r="J768" s="274"/>
      <c r="K768" s="275"/>
      <c r="L768" s="263" t="str">
        <f>IF(入力!L768=0,"",IF(入力!Q768=1,(入力!L768-入力!M768),入力!L768))</f>
        <v/>
      </c>
      <c r="M768" s="265">
        <f>入力!M768</f>
        <v>0</v>
      </c>
      <c r="N768" s="268">
        <f>IF(AND(M768&gt;0,ISNUMBER(L768)=TRUE),IF(ISNUMBER(入力!O768)=FALSE,"",INDEX((三万未満code,三万以上code),入力!O768+1,1,IF((L768+M768)&lt;30000,1,2))),0)</f>
        <v>0</v>
      </c>
    </row>
    <row r="769" spans="1:14" ht="18.75" customHeight="1">
      <c r="A769" s="87"/>
      <c r="B769" s="76"/>
      <c r="C769" s="132" t="str">
        <f>IF(入力!C769="","",+入力!C769)</f>
        <v/>
      </c>
      <c r="D769" s="270"/>
      <c r="E769" s="272"/>
      <c r="F769" s="199"/>
      <c r="G769" s="276"/>
      <c r="H769" s="276"/>
      <c r="I769" s="276"/>
      <c r="J769" s="276"/>
      <c r="K769" s="277"/>
      <c r="L769" s="278"/>
      <c r="M769" s="267"/>
      <c r="N769" s="268"/>
    </row>
    <row r="770" spans="1:14" ht="18.75" customHeight="1">
      <c r="A770" s="86">
        <v>12</v>
      </c>
      <c r="B770" s="68"/>
      <c r="C770" s="130" t="str">
        <f>IF(入力!C770="","",+入力!C770)</f>
        <v/>
      </c>
      <c r="D770" s="269" t="str">
        <f>IF(入力!D770="","",+入力!D770)</f>
        <v/>
      </c>
      <c r="E770" s="271" t="str">
        <f>IF(入力!E770="","",+入力!E770)</f>
        <v/>
      </c>
      <c r="F770" s="198"/>
      <c r="G770" s="273" t="str">
        <f>IF(入力!G770="","",+入力!G770)</f>
        <v/>
      </c>
      <c r="H770" s="274"/>
      <c r="I770" s="274"/>
      <c r="J770" s="274"/>
      <c r="K770" s="275"/>
      <c r="L770" s="263" t="str">
        <f>IF(入力!L770=0,"",IF(入力!Q770=1,(入力!L770-入力!M770),入力!L770))</f>
        <v/>
      </c>
      <c r="M770" s="265">
        <f>入力!M770</f>
        <v>0</v>
      </c>
      <c r="N770" s="268">
        <f>IF(AND(M770&gt;0,ISNUMBER(L770)=TRUE),IF(ISNUMBER(入力!O770)=FALSE,"",INDEX((三万未満code,三万以上code),入力!O770+1,1,IF((L770+M770)&lt;30000,1,2))),0)</f>
        <v>0</v>
      </c>
    </row>
    <row r="771" spans="1:14" ht="18.75" customHeight="1">
      <c r="A771" s="87"/>
      <c r="B771" s="88"/>
      <c r="C771" s="132" t="str">
        <f>IF(入力!C771="","",+入力!C771)</f>
        <v/>
      </c>
      <c r="D771" s="270"/>
      <c r="E771" s="272"/>
      <c r="F771" s="199"/>
      <c r="G771" s="276"/>
      <c r="H771" s="276"/>
      <c r="I771" s="276"/>
      <c r="J771" s="276"/>
      <c r="K771" s="277"/>
      <c r="L771" s="278"/>
      <c r="M771" s="267"/>
      <c r="N771" s="268"/>
    </row>
    <row r="772" spans="1:14" ht="18.75" customHeight="1">
      <c r="A772" s="86">
        <v>13</v>
      </c>
      <c r="B772" s="68"/>
      <c r="C772" s="130" t="str">
        <f>IF(入力!C772="","",+入力!C772)</f>
        <v/>
      </c>
      <c r="D772" s="269" t="str">
        <f>IF(入力!D772="","",+入力!D772)</f>
        <v/>
      </c>
      <c r="E772" s="271" t="str">
        <f>IF(入力!E772="","",+入力!E772)</f>
        <v/>
      </c>
      <c r="F772" s="198"/>
      <c r="G772" s="273" t="str">
        <f>IF(入力!G772="","",+入力!G772)</f>
        <v/>
      </c>
      <c r="H772" s="274"/>
      <c r="I772" s="274"/>
      <c r="J772" s="274"/>
      <c r="K772" s="275"/>
      <c r="L772" s="263" t="str">
        <f>IF(入力!L772=0,"",IF(入力!Q772=1,(入力!L772-入力!M772),入力!L772))</f>
        <v/>
      </c>
      <c r="M772" s="265">
        <f>入力!M772</f>
        <v>0</v>
      </c>
      <c r="N772" s="268">
        <f>IF(AND(M772&gt;0,ISNUMBER(L772)=TRUE),IF(ISNUMBER(入力!O772)=FALSE,"",INDEX((三万未満code,三万以上code),入力!O772+1,1,IF((L772+M772)&lt;30000,1,2))),0)</f>
        <v>0</v>
      </c>
    </row>
    <row r="773" spans="1:14" ht="18.75" customHeight="1">
      <c r="A773" s="87"/>
      <c r="B773" s="76"/>
      <c r="C773" s="132" t="str">
        <f>IF(入力!C773="","",+入力!C773)</f>
        <v/>
      </c>
      <c r="D773" s="270"/>
      <c r="E773" s="272"/>
      <c r="F773" s="199"/>
      <c r="G773" s="276"/>
      <c r="H773" s="276"/>
      <c r="I773" s="276"/>
      <c r="J773" s="276"/>
      <c r="K773" s="277"/>
      <c r="L773" s="278"/>
      <c r="M773" s="267"/>
      <c r="N773" s="268"/>
    </row>
    <row r="774" spans="1:14" ht="18.75" customHeight="1">
      <c r="A774" s="86">
        <v>14</v>
      </c>
      <c r="B774" s="68"/>
      <c r="C774" s="130" t="str">
        <f>IF(入力!C774="","",+入力!C774)</f>
        <v/>
      </c>
      <c r="D774" s="269" t="str">
        <f>IF(入力!D774="","",+入力!D774)</f>
        <v/>
      </c>
      <c r="E774" s="271" t="str">
        <f>IF(入力!E774="","",+入力!E774)</f>
        <v/>
      </c>
      <c r="F774" s="198"/>
      <c r="G774" s="273" t="str">
        <f>IF(入力!G774="","",+入力!G774)</f>
        <v/>
      </c>
      <c r="H774" s="274"/>
      <c r="I774" s="274"/>
      <c r="J774" s="274"/>
      <c r="K774" s="275"/>
      <c r="L774" s="263" t="str">
        <f>IF(入力!L774=0,"",IF(入力!Q774=1,(入力!L774-入力!M774),入力!L774))</f>
        <v/>
      </c>
      <c r="M774" s="265">
        <f>入力!M774</f>
        <v>0</v>
      </c>
      <c r="N774" s="268">
        <f>IF(AND(M774&gt;0,ISNUMBER(L774)=TRUE),IF(ISNUMBER(入力!O774)=FALSE,"",INDEX((三万未満code,三万以上code),入力!O774+1,1,IF((L774+M774)&lt;30000,1,2))),0)</f>
        <v>0</v>
      </c>
    </row>
    <row r="775" spans="1:14" ht="18.75" customHeight="1">
      <c r="A775" s="87"/>
      <c r="B775" s="88"/>
      <c r="C775" s="132" t="str">
        <f>IF(入力!C775="","",+入力!C775)</f>
        <v/>
      </c>
      <c r="D775" s="270"/>
      <c r="E775" s="272"/>
      <c r="F775" s="199"/>
      <c r="G775" s="276"/>
      <c r="H775" s="276"/>
      <c r="I775" s="276"/>
      <c r="J775" s="276"/>
      <c r="K775" s="277"/>
      <c r="L775" s="278"/>
      <c r="M775" s="267"/>
      <c r="N775" s="268"/>
    </row>
    <row r="776" spans="1:14" ht="18.75" customHeight="1">
      <c r="A776" s="86">
        <v>15</v>
      </c>
      <c r="B776" s="68"/>
      <c r="C776" s="130" t="str">
        <f>IF(入力!C776="","",+入力!C776)</f>
        <v/>
      </c>
      <c r="D776" s="269" t="str">
        <f>IF(入力!D776="","",+入力!D776)</f>
        <v/>
      </c>
      <c r="E776" s="271" t="str">
        <f>IF(入力!E776="","",+入力!E776)</f>
        <v/>
      </c>
      <c r="F776" s="198"/>
      <c r="G776" s="273" t="str">
        <f>IF(入力!G776="","",+入力!G776)</f>
        <v/>
      </c>
      <c r="H776" s="274"/>
      <c r="I776" s="274"/>
      <c r="J776" s="274"/>
      <c r="K776" s="275"/>
      <c r="L776" s="263" t="str">
        <f>IF(入力!L776=0,"",IF(入力!Q776=1,(入力!L776-入力!M776),入力!L776))</f>
        <v/>
      </c>
      <c r="M776" s="265">
        <f>入力!M776</f>
        <v>0</v>
      </c>
      <c r="N776" s="268">
        <f>IF(AND(M776&gt;0,ISNUMBER(L776)=TRUE),IF(ISNUMBER(入力!O776)=FALSE,"",INDEX((三万未満code,三万以上code),入力!O776+1,1,IF((L776+M776)&lt;30000,1,2))),0)</f>
        <v>0</v>
      </c>
    </row>
    <row r="777" spans="1:14" ht="18.75" customHeight="1">
      <c r="A777" s="75"/>
      <c r="B777" s="76"/>
      <c r="C777" s="132" t="str">
        <f>IF(入力!C777="","",+入力!C777)</f>
        <v/>
      </c>
      <c r="D777" s="270"/>
      <c r="E777" s="272"/>
      <c r="F777" s="199"/>
      <c r="G777" s="276"/>
      <c r="H777" s="276"/>
      <c r="I777" s="276"/>
      <c r="J777" s="276"/>
      <c r="K777" s="277"/>
      <c r="L777" s="278"/>
      <c r="M777" s="267"/>
      <c r="N777" s="268"/>
    </row>
    <row r="778" spans="1:14" ht="14.25">
      <c r="A778" s="175" t="s">
        <v>62</v>
      </c>
      <c r="B778" s="175"/>
      <c r="C778" s="91" t="s">
        <v>77</v>
      </c>
      <c r="D778" s="135" t="s">
        <v>78</v>
      </c>
      <c r="E778" s="89"/>
      <c r="F778" s="36"/>
      <c r="G778" s="111"/>
      <c r="H778" s="198">
        <f>COUNTIF(L748:L777,"&gt;=1")</f>
        <v>0</v>
      </c>
      <c r="I778" s="178" t="s">
        <v>75</v>
      </c>
      <c r="J778" s="180" t="s">
        <v>76</v>
      </c>
      <c r="K778" s="181"/>
      <c r="L778" s="279">
        <f>SUM(L748:L777)</f>
        <v>0</v>
      </c>
      <c r="M778" s="281">
        <f>SUM(M748:M777)</f>
        <v>0</v>
      </c>
    </row>
    <row r="779" spans="1:14" ht="14.25">
      <c r="A779" s="175"/>
      <c r="B779" s="175"/>
      <c r="C779" s="91" t="s">
        <v>79</v>
      </c>
      <c r="D779" s="135" t="s">
        <v>80</v>
      </c>
      <c r="E779" s="22"/>
      <c r="F779" s="22"/>
      <c r="G779" s="93"/>
      <c r="H779" s="199"/>
      <c r="I779" s="179"/>
      <c r="J779" s="182"/>
      <c r="K779" s="183"/>
      <c r="L779" s="280"/>
      <c r="M779" s="282"/>
    </row>
    <row r="780" spans="1:14" ht="14.25">
      <c r="A780" s="175"/>
      <c r="B780" s="175"/>
      <c r="C780" s="91" t="s">
        <v>165</v>
      </c>
      <c r="D780" s="135" t="s">
        <v>167</v>
      </c>
      <c r="E780" s="112"/>
      <c r="F780" s="22"/>
      <c r="G780" s="93"/>
      <c r="H780" s="198">
        <f>H734+H778</f>
        <v>0</v>
      </c>
      <c r="I780" s="178" t="s">
        <v>75</v>
      </c>
      <c r="J780" s="180" t="s">
        <v>81</v>
      </c>
      <c r="K780" s="181"/>
      <c r="L780" s="263">
        <f>L778+L734</f>
        <v>0</v>
      </c>
      <c r="M780" s="265">
        <f>M778+M734</f>
        <v>0</v>
      </c>
    </row>
    <row r="781" spans="1:14" ht="14.25">
      <c r="A781" s="175"/>
      <c r="B781" s="175"/>
      <c r="C781" s="91" t="s">
        <v>166</v>
      </c>
      <c r="D781" s="135" t="s">
        <v>168</v>
      </c>
      <c r="E781" s="96"/>
      <c r="F781" s="22"/>
      <c r="G781" s="93"/>
      <c r="H781" s="262"/>
      <c r="I781" s="179"/>
      <c r="J781" s="182"/>
      <c r="K781" s="183"/>
      <c r="L781" s="264"/>
      <c r="M781" s="266"/>
    </row>
    <row r="782" spans="1:14" hidden="1">
      <c r="M782" s="143">
        <f>$M$46</f>
        <v>2020.01</v>
      </c>
    </row>
    <row r="783" spans="1:14" ht="21">
      <c r="A783" s="3"/>
      <c r="B783" s="3"/>
      <c r="C783" s="145">
        <f>C$1</f>
        <v>2020.01</v>
      </c>
      <c r="D783" s="3"/>
      <c r="E783" s="230" t="s">
        <v>142</v>
      </c>
      <c r="F783" s="297"/>
      <c r="G783" s="297"/>
      <c r="H783" s="297"/>
      <c r="I783" s="297"/>
      <c r="J783" s="98"/>
      <c r="K783" s="50"/>
      <c r="L783" s="139"/>
      <c r="M783" s="104" t="str">
        <f>入力!M783</f>
        <v>ページ 18</v>
      </c>
    </row>
    <row r="784" spans="1:14" ht="14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4" ht="21">
      <c r="A785" s="2"/>
      <c r="B785" s="2"/>
      <c r="C785" s="2"/>
      <c r="D785" s="2"/>
      <c r="E785" s="54"/>
      <c r="F785" s="54"/>
      <c r="G785" s="54"/>
      <c r="H785" s="54"/>
      <c r="I785" s="55"/>
      <c r="J785" s="98"/>
      <c r="K785" s="50" t="s">
        <v>55</v>
      </c>
      <c r="L785" s="298">
        <f>IF(入力!$L$3="","平成　　年　　月　　日",入力!$L$3)</f>
        <v>43831</v>
      </c>
      <c r="M785" s="299"/>
    </row>
    <row r="786" spans="1:14" ht="15">
      <c r="A786" s="2"/>
      <c r="B786" s="2"/>
      <c r="C786" s="2" t="str">
        <f>+入力!$C786</f>
        <v>福島銀行</v>
      </c>
      <c r="D786" s="2"/>
      <c r="E786" s="2"/>
      <c r="F786" s="2"/>
      <c r="G786" s="2"/>
      <c r="H786" s="2"/>
      <c r="I786" s="55"/>
      <c r="J786" s="238" t="s">
        <v>174</v>
      </c>
      <c r="K786" s="238"/>
      <c r="L786" s="290" t="str">
        <f>IF(入力!$L$4="","",入力!$L$4)</f>
        <v/>
      </c>
      <c r="M786" s="290"/>
    </row>
    <row r="787" spans="1:14" ht="15">
      <c r="A787" s="2"/>
      <c r="B787" s="288" t="str">
        <f>IF(入力!$B$5=0,"",入力!$B$5)</f>
        <v/>
      </c>
      <c r="C787" s="288"/>
      <c r="D787" s="288"/>
      <c r="E787" s="22" t="s">
        <v>177</v>
      </c>
      <c r="F787" s="22"/>
      <c r="G787" s="62"/>
      <c r="H787" s="55"/>
      <c r="I787" s="55"/>
      <c r="J787" s="289" t="s">
        <v>176</v>
      </c>
      <c r="K787" s="289"/>
      <c r="L787" s="291" t="str">
        <f>IF(入力!$L$5="","",入力!$L$5)</f>
        <v/>
      </c>
      <c r="M787" s="291"/>
    </row>
    <row r="788" spans="1:14" ht="15">
      <c r="A788" s="2"/>
      <c r="B788" s="2"/>
      <c r="C788" s="138"/>
      <c r="D788" s="22"/>
      <c r="E788" s="22"/>
      <c r="F788" s="283" t="s">
        <v>104</v>
      </c>
      <c r="G788" s="284"/>
      <c r="H788" s="285"/>
      <c r="I788" s="55"/>
      <c r="J788" s="223" t="s">
        <v>58</v>
      </c>
      <c r="K788" s="223"/>
      <c r="L788" s="286" t="str">
        <f>IF(入力!$L$6="","",入力!$L$6)</f>
        <v/>
      </c>
      <c r="M788" s="287"/>
    </row>
    <row r="789" spans="1:14" ht="14.25">
      <c r="A789" s="22"/>
      <c r="B789" s="22"/>
      <c r="C789" s="101" t="s">
        <v>59</v>
      </c>
      <c r="D789" s="1"/>
      <c r="E789" s="22"/>
      <c r="F789" s="283" t="str">
        <f>$F$7</f>
        <v>1フリコミ</v>
      </c>
      <c r="G789" s="284"/>
      <c r="H789" s="285"/>
      <c r="I789" s="2"/>
      <c r="J789" s="223" t="s">
        <v>60</v>
      </c>
      <c r="K789" s="223"/>
      <c r="L789" s="286" t="str">
        <f>IF(入力!$L$7="","",入力!$L$7)</f>
        <v/>
      </c>
      <c r="M789" s="287"/>
    </row>
    <row r="790" spans="1:14" ht="14.25">
      <c r="A790" s="2"/>
      <c r="B790" s="292">
        <f>入力!$B$8</f>
        <v>43831</v>
      </c>
      <c r="C790" s="293"/>
      <c r="D790" s="294"/>
      <c r="E790" s="22"/>
      <c r="F790" s="3"/>
      <c r="G790" s="3"/>
      <c r="H790" s="3"/>
      <c r="I790" s="2"/>
      <c r="J790" s="223" t="s">
        <v>83</v>
      </c>
      <c r="K790" s="223"/>
      <c r="L790" s="295" t="str">
        <f>IF(入力!$L$8="","",入力!$L$8)</f>
        <v/>
      </c>
      <c r="M790" s="296"/>
    </row>
    <row r="791" spans="1:14" ht="14.25">
      <c r="A791" s="61"/>
      <c r="B791" s="61"/>
      <c r="C791" s="134"/>
      <c r="D791" s="134"/>
      <c r="E791" s="61"/>
      <c r="F791" s="61"/>
      <c r="G791" s="134"/>
      <c r="H791" s="134"/>
      <c r="I791" s="61"/>
      <c r="J791" s="134"/>
      <c r="K791" s="134"/>
      <c r="L791" s="134"/>
      <c r="M791" s="134"/>
    </row>
    <row r="792" spans="1:14" ht="14.25">
      <c r="A792" s="67"/>
      <c r="B792" s="68"/>
      <c r="C792" s="69" t="s">
        <v>173</v>
      </c>
      <c r="D792" s="209" t="s">
        <v>62</v>
      </c>
      <c r="E792" s="211" t="s">
        <v>63</v>
      </c>
      <c r="F792" s="70"/>
      <c r="G792" s="213" t="s">
        <v>84</v>
      </c>
      <c r="H792" s="214"/>
      <c r="I792" s="214"/>
      <c r="J792" s="214"/>
      <c r="K792" s="215"/>
      <c r="L792" s="136" t="s">
        <v>65</v>
      </c>
      <c r="M792" s="72" t="s">
        <v>66</v>
      </c>
    </row>
    <row r="793" spans="1:14" ht="14.25">
      <c r="A793" s="75"/>
      <c r="B793" s="76"/>
      <c r="C793" s="77" t="s">
        <v>86</v>
      </c>
      <c r="D793" s="210" t="s">
        <v>70</v>
      </c>
      <c r="E793" s="212"/>
      <c r="F793" s="76"/>
      <c r="G793" s="217" t="s">
        <v>87</v>
      </c>
      <c r="H793" s="218"/>
      <c r="I793" s="218"/>
      <c r="J793" s="218"/>
      <c r="K793" s="219"/>
      <c r="L793" s="78" t="s">
        <v>72</v>
      </c>
      <c r="M793" s="79" t="s">
        <v>169</v>
      </c>
    </row>
    <row r="794" spans="1:14" ht="18.75" customHeight="1">
      <c r="A794" s="82">
        <v>1</v>
      </c>
      <c r="B794" s="68"/>
      <c r="C794" s="130" t="str">
        <f>IF(入力!C794="","",+入力!C794)</f>
        <v/>
      </c>
      <c r="D794" s="269" t="str">
        <f>IF(入力!D794="","",+入力!D794)</f>
        <v/>
      </c>
      <c r="E794" s="271" t="str">
        <f>IF(入力!E794="","",+入力!E794)</f>
        <v/>
      </c>
      <c r="F794" s="198"/>
      <c r="G794" s="273" t="str">
        <f>IF(入力!G794="","",+入力!G794)</f>
        <v/>
      </c>
      <c r="H794" s="274"/>
      <c r="I794" s="274"/>
      <c r="J794" s="274"/>
      <c r="K794" s="275"/>
      <c r="L794" s="263" t="str">
        <f>IF(入力!L794=0,"",IF(入力!Q794=1,(入力!L794-入力!M794),入力!L794))</f>
        <v/>
      </c>
      <c r="M794" s="265">
        <f>入力!M794</f>
        <v>0</v>
      </c>
      <c r="N794" s="268">
        <f>IF(AND(M794&gt;0,ISNUMBER(L794)=TRUE),IF(ISNUMBER(入力!O794)=FALSE,"",INDEX((三万未満code,三万以上code),入力!O794+1,1,IF((L794+M794)&lt;30000,1,2))),0)</f>
        <v>0</v>
      </c>
    </row>
    <row r="795" spans="1:14" ht="18.75" customHeight="1">
      <c r="A795" s="84"/>
      <c r="B795" s="76"/>
      <c r="C795" s="131" t="str">
        <f>IF(入力!C795="","",+入力!C795)</f>
        <v/>
      </c>
      <c r="D795" s="270"/>
      <c r="E795" s="272"/>
      <c r="F795" s="199"/>
      <c r="G795" s="276"/>
      <c r="H795" s="276"/>
      <c r="I795" s="276"/>
      <c r="J795" s="276"/>
      <c r="K795" s="277"/>
      <c r="L795" s="278"/>
      <c r="M795" s="267"/>
      <c r="N795" s="268"/>
    </row>
    <row r="796" spans="1:14" ht="18.75" customHeight="1">
      <c r="A796" s="86">
        <v>2</v>
      </c>
      <c r="B796" s="68"/>
      <c r="C796" s="130" t="str">
        <f>IF(入力!C796="","",+入力!C796)</f>
        <v/>
      </c>
      <c r="D796" s="269" t="str">
        <f>IF(入力!D796="","",+入力!D796)</f>
        <v/>
      </c>
      <c r="E796" s="271" t="str">
        <f>IF(入力!E796="","",+入力!E796)</f>
        <v/>
      </c>
      <c r="F796" s="198"/>
      <c r="G796" s="273" t="str">
        <f>IF(入力!G796="","",+入力!G796)</f>
        <v/>
      </c>
      <c r="H796" s="274"/>
      <c r="I796" s="274"/>
      <c r="J796" s="274"/>
      <c r="K796" s="275"/>
      <c r="L796" s="263" t="str">
        <f>IF(入力!L796=0,"",IF(入力!Q796=1,(入力!L796-入力!M796),入力!L796))</f>
        <v/>
      </c>
      <c r="M796" s="265">
        <f>入力!M796</f>
        <v>0</v>
      </c>
      <c r="N796" s="268">
        <f>IF(AND(M796&gt;0,ISNUMBER(L796)=TRUE),IF(ISNUMBER(入力!O796)=FALSE,"",INDEX((三万未満code,三万以上code),入力!O796+1,1,IF((L796+M796)&lt;30000,1,2))),0)</f>
        <v>0</v>
      </c>
    </row>
    <row r="797" spans="1:14" ht="18.75" customHeight="1">
      <c r="A797" s="87"/>
      <c r="B797" s="88"/>
      <c r="C797" s="132" t="str">
        <f>IF(入力!C797="","",+入力!C797)</f>
        <v/>
      </c>
      <c r="D797" s="270"/>
      <c r="E797" s="272"/>
      <c r="F797" s="199"/>
      <c r="G797" s="276"/>
      <c r="H797" s="276"/>
      <c r="I797" s="276"/>
      <c r="J797" s="276"/>
      <c r="K797" s="277"/>
      <c r="L797" s="278"/>
      <c r="M797" s="267"/>
      <c r="N797" s="268"/>
    </row>
    <row r="798" spans="1:14" ht="18.75" customHeight="1">
      <c r="A798" s="86">
        <v>3</v>
      </c>
      <c r="B798" s="68"/>
      <c r="C798" s="130" t="str">
        <f>IF(入力!C798="","",+入力!C798)</f>
        <v/>
      </c>
      <c r="D798" s="269" t="str">
        <f>IF(入力!D798="","",+入力!D798)</f>
        <v/>
      </c>
      <c r="E798" s="271" t="str">
        <f>IF(入力!E798="","",+入力!E798)</f>
        <v/>
      </c>
      <c r="F798" s="198"/>
      <c r="G798" s="273" t="str">
        <f>IF(入力!G798="","",+入力!G798)</f>
        <v/>
      </c>
      <c r="H798" s="274"/>
      <c r="I798" s="274"/>
      <c r="J798" s="274"/>
      <c r="K798" s="275"/>
      <c r="L798" s="263" t="str">
        <f>IF(入力!L798=0,"",IF(入力!Q798=1,(入力!L798-入力!M798),入力!L798))</f>
        <v/>
      </c>
      <c r="M798" s="265">
        <f>入力!M798</f>
        <v>0</v>
      </c>
      <c r="N798" s="268">
        <f>IF(AND(M798&gt;0,ISNUMBER(L798)=TRUE),IF(ISNUMBER(入力!O798)=FALSE,"",INDEX((三万未満code,三万以上code),入力!O798+1,1,IF((L798+M798)&lt;30000,1,2))),0)</f>
        <v>0</v>
      </c>
    </row>
    <row r="799" spans="1:14" ht="18.75" customHeight="1">
      <c r="A799" s="87"/>
      <c r="B799" s="76"/>
      <c r="C799" s="132" t="str">
        <f>IF(入力!C799="","",+入力!C799)</f>
        <v/>
      </c>
      <c r="D799" s="270"/>
      <c r="E799" s="272"/>
      <c r="F799" s="199"/>
      <c r="G799" s="276"/>
      <c r="H799" s="276"/>
      <c r="I799" s="276"/>
      <c r="J799" s="276"/>
      <c r="K799" s="277"/>
      <c r="L799" s="278"/>
      <c r="M799" s="267"/>
      <c r="N799" s="268"/>
    </row>
    <row r="800" spans="1:14" ht="18.75" customHeight="1">
      <c r="A800" s="86">
        <v>4</v>
      </c>
      <c r="B800" s="68"/>
      <c r="C800" s="130" t="str">
        <f>IF(入力!C800="","",+入力!C800)</f>
        <v/>
      </c>
      <c r="D800" s="269" t="str">
        <f>IF(入力!D800="","",+入力!D800)</f>
        <v/>
      </c>
      <c r="E800" s="271" t="str">
        <f>IF(入力!E800="","",+入力!E800)</f>
        <v/>
      </c>
      <c r="F800" s="198"/>
      <c r="G800" s="273" t="str">
        <f>IF(入力!G800="","",+入力!G800)</f>
        <v/>
      </c>
      <c r="H800" s="274"/>
      <c r="I800" s="274"/>
      <c r="J800" s="274"/>
      <c r="K800" s="275"/>
      <c r="L800" s="263" t="str">
        <f>IF(入力!L800=0,"",IF(入力!Q800=1,(入力!L800-入力!M800),入力!L800))</f>
        <v/>
      </c>
      <c r="M800" s="265">
        <f>入力!M800</f>
        <v>0</v>
      </c>
      <c r="N800" s="268">
        <f>IF(AND(M800&gt;0,ISNUMBER(L800)=TRUE),IF(ISNUMBER(入力!O800)=FALSE,"",INDEX((三万未満code,三万以上code),入力!O800+1,1,IF((L800+M800)&lt;30000,1,2))),0)</f>
        <v>0</v>
      </c>
    </row>
    <row r="801" spans="1:14" ht="18.75" customHeight="1">
      <c r="A801" s="87"/>
      <c r="B801" s="88"/>
      <c r="C801" s="132" t="str">
        <f>IF(入力!C801="","",+入力!C801)</f>
        <v/>
      </c>
      <c r="D801" s="270"/>
      <c r="E801" s="272"/>
      <c r="F801" s="199"/>
      <c r="G801" s="276"/>
      <c r="H801" s="276"/>
      <c r="I801" s="276"/>
      <c r="J801" s="276"/>
      <c r="K801" s="277"/>
      <c r="L801" s="278"/>
      <c r="M801" s="267"/>
      <c r="N801" s="268"/>
    </row>
    <row r="802" spans="1:14" ht="18.75" customHeight="1">
      <c r="A802" s="86">
        <v>5</v>
      </c>
      <c r="B802" s="68"/>
      <c r="C802" s="130" t="str">
        <f>IF(入力!C802="","",+入力!C802)</f>
        <v/>
      </c>
      <c r="D802" s="269" t="str">
        <f>IF(入力!D802="","",+入力!D802)</f>
        <v/>
      </c>
      <c r="E802" s="271" t="str">
        <f>IF(入力!E802="","",+入力!E802)</f>
        <v/>
      </c>
      <c r="F802" s="198"/>
      <c r="G802" s="273" t="str">
        <f>IF(入力!G802="","",+入力!G802)</f>
        <v/>
      </c>
      <c r="H802" s="274"/>
      <c r="I802" s="274"/>
      <c r="J802" s="274"/>
      <c r="K802" s="275"/>
      <c r="L802" s="263" t="str">
        <f>IF(入力!L802=0,"",IF(入力!Q802=1,(入力!L802-入力!M802),入力!L802))</f>
        <v/>
      </c>
      <c r="M802" s="265">
        <f>入力!M802</f>
        <v>0</v>
      </c>
      <c r="N802" s="268">
        <f>IF(AND(M802&gt;0,ISNUMBER(L802)=TRUE),IF(ISNUMBER(入力!O802)=FALSE,"",INDEX((三万未満code,三万以上code),入力!O802+1,1,IF((L802+M802)&lt;30000,1,2))),0)</f>
        <v>0</v>
      </c>
    </row>
    <row r="803" spans="1:14" ht="18.75" customHeight="1">
      <c r="A803" s="87"/>
      <c r="B803" s="76"/>
      <c r="C803" s="132" t="str">
        <f>IF(入力!C803="","",+入力!C803)</f>
        <v/>
      </c>
      <c r="D803" s="270"/>
      <c r="E803" s="272"/>
      <c r="F803" s="199"/>
      <c r="G803" s="276"/>
      <c r="H803" s="276"/>
      <c r="I803" s="276"/>
      <c r="J803" s="276"/>
      <c r="K803" s="277"/>
      <c r="L803" s="278"/>
      <c r="M803" s="267"/>
      <c r="N803" s="268"/>
    </row>
    <row r="804" spans="1:14" ht="18.75" customHeight="1">
      <c r="A804" s="86">
        <v>6</v>
      </c>
      <c r="B804" s="68"/>
      <c r="C804" s="130" t="str">
        <f>IF(入力!C804="","",+入力!C804)</f>
        <v/>
      </c>
      <c r="D804" s="269" t="str">
        <f>IF(入力!D804="","",+入力!D804)</f>
        <v/>
      </c>
      <c r="E804" s="271" t="str">
        <f>IF(入力!E804="","",+入力!E804)</f>
        <v/>
      </c>
      <c r="F804" s="198"/>
      <c r="G804" s="273" t="str">
        <f>IF(入力!G804="","",+入力!G804)</f>
        <v/>
      </c>
      <c r="H804" s="274"/>
      <c r="I804" s="274"/>
      <c r="J804" s="274"/>
      <c r="K804" s="275"/>
      <c r="L804" s="263" t="str">
        <f>IF(入力!L804=0,"",IF(入力!Q804=1,(入力!L804-入力!M804),入力!L804))</f>
        <v/>
      </c>
      <c r="M804" s="265">
        <f>入力!M804</f>
        <v>0</v>
      </c>
      <c r="N804" s="268">
        <f>IF(AND(M804&gt;0,ISNUMBER(L804)=TRUE),IF(ISNUMBER(入力!O804)=FALSE,"",INDEX((三万未満code,三万以上code),入力!O804+1,1,IF((L804+M804)&lt;30000,1,2))),0)</f>
        <v>0</v>
      </c>
    </row>
    <row r="805" spans="1:14" ht="18.75" customHeight="1">
      <c r="A805" s="87"/>
      <c r="B805" s="88"/>
      <c r="C805" s="132" t="str">
        <f>IF(入力!C805="","",+入力!C805)</f>
        <v/>
      </c>
      <c r="D805" s="270"/>
      <c r="E805" s="272"/>
      <c r="F805" s="199"/>
      <c r="G805" s="276"/>
      <c r="H805" s="276"/>
      <c r="I805" s="276"/>
      <c r="J805" s="276"/>
      <c r="K805" s="277"/>
      <c r="L805" s="278"/>
      <c r="M805" s="267"/>
      <c r="N805" s="268"/>
    </row>
    <row r="806" spans="1:14" ht="18.75" customHeight="1">
      <c r="A806" s="86">
        <v>7</v>
      </c>
      <c r="B806" s="68"/>
      <c r="C806" s="130" t="str">
        <f>IF(入力!C806="","",+入力!C806)</f>
        <v/>
      </c>
      <c r="D806" s="269" t="str">
        <f>IF(入力!D806="","",+入力!D806)</f>
        <v/>
      </c>
      <c r="E806" s="271" t="str">
        <f>IF(入力!E806="","",+入力!E806)</f>
        <v/>
      </c>
      <c r="F806" s="198"/>
      <c r="G806" s="273" t="str">
        <f>IF(入力!G806="","",+入力!G806)</f>
        <v/>
      </c>
      <c r="H806" s="274"/>
      <c r="I806" s="274"/>
      <c r="J806" s="274"/>
      <c r="K806" s="275"/>
      <c r="L806" s="263" t="str">
        <f>IF(入力!L806=0,"",IF(入力!Q806=1,(入力!L806-入力!M806),入力!L806))</f>
        <v/>
      </c>
      <c r="M806" s="265">
        <f>入力!M806</f>
        <v>0</v>
      </c>
      <c r="N806" s="268">
        <f>IF(AND(M806&gt;0,ISNUMBER(L806)=TRUE),IF(ISNUMBER(入力!O806)=FALSE,"",INDEX((三万未満code,三万以上code),入力!O806+1,1,IF((L806+M806)&lt;30000,1,2))),0)</f>
        <v>0</v>
      </c>
    </row>
    <row r="807" spans="1:14" ht="18.75" customHeight="1">
      <c r="A807" s="87"/>
      <c r="B807" s="76"/>
      <c r="C807" s="132" t="str">
        <f>IF(入力!C807="","",+入力!C807)</f>
        <v/>
      </c>
      <c r="D807" s="270"/>
      <c r="E807" s="272"/>
      <c r="F807" s="199"/>
      <c r="G807" s="276"/>
      <c r="H807" s="276"/>
      <c r="I807" s="276"/>
      <c r="J807" s="276"/>
      <c r="K807" s="277"/>
      <c r="L807" s="278"/>
      <c r="M807" s="267"/>
      <c r="N807" s="268"/>
    </row>
    <row r="808" spans="1:14" ht="18.75" customHeight="1">
      <c r="A808" s="86">
        <v>8</v>
      </c>
      <c r="B808" s="68"/>
      <c r="C808" s="130" t="str">
        <f>IF(入力!C808="","",+入力!C808)</f>
        <v/>
      </c>
      <c r="D808" s="269" t="str">
        <f>IF(入力!D808="","",+入力!D808)</f>
        <v/>
      </c>
      <c r="E808" s="271" t="str">
        <f>IF(入力!E808="","",+入力!E808)</f>
        <v/>
      </c>
      <c r="F808" s="198"/>
      <c r="G808" s="273" t="str">
        <f>IF(入力!G808="","",+入力!G808)</f>
        <v/>
      </c>
      <c r="H808" s="274"/>
      <c r="I808" s="274"/>
      <c r="J808" s="274"/>
      <c r="K808" s="275"/>
      <c r="L808" s="263" t="str">
        <f>IF(入力!L808=0,"",IF(入力!Q808=1,(入力!L808-入力!M808),入力!L808))</f>
        <v/>
      </c>
      <c r="M808" s="265">
        <f>入力!M808</f>
        <v>0</v>
      </c>
      <c r="N808" s="268">
        <f>IF(AND(M808&gt;0,ISNUMBER(L808)=TRUE),IF(ISNUMBER(入力!O808)=FALSE,"",INDEX((三万未満code,三万以上code),入力!O808+1,1,IF((L808+M808)&lt;30000,1,2))),0)</f>
        <v>0</v>
      </c>
    </row>
    <row r="809" spans="1:14" ht="18.75" customHeight="1">
      <c r="A809" s="87"/>
      <c r="B809" s="88"/>
      <c r="C809" s="132" t="str">
        <f>IF(入力!C809="","",+入力!C809)</f>
        <v/>
      </c>
      <c r="D809" s="270"/>
      <c r="E809" s="272"/>
      <c r="F809" s="199"/>
      <c r="G809" s="276"/>
      <c r="H809" s="276"/>
      <c r="I809" s="276"/>
      <c r="J809" s="276"/>
      <c r="K809" s="277"/>
      <c r="L809" s="278"/>
      <c r="M809" s="267"/>
      <c r="N809" s="268"/>
    </row>
    <row r="810" spans="1:14" ht="18.75" customHeight="1">
      <c r="A810" s="86">
        <v>9</v>
      </c>
      <c r="B810" s="68"/>
      <c r="C810" s="130" t="str">
        <f>IF(入力!C810="","",+入力!C810)</f>
        <v/>
      </c>
      <c r="D810" s="269" t="str">
        <f>IF(入力!D810="","",+入力!D810)</f>
        <v/>
      </c>
      <c r="E810" s="271" t="str">
        <f>IF(入力!E810="","",+入力!E810)</f>
        <v/>
      </c>
      <c r="F810" s="198"/>
      <c r="G810" s="273" t="str">
        <f>IF(入力!G810="","",+入力!G810)</f>
        <v/>
      </c>
      <c r="H810" s="274"/>
      <c r="I810" s="274"/>
      <c r="J810" s="274"/>
      <c r="K810" s="275"/>
      <c r="L810" s="263" t="str">
        <f>IF(入力!L810=0,"",IF(入力!Q810=1,(入力!L810-入力!M810),入力!L810))</f>
        <v/>
      </c>
      <c r="M810" s="265">
        <f>入力!M810</f>
        <v>0</v>
      </c>
      <c r="N810" s="268">
        <f>IF(AND(M810&gt;0,ISNUMBER(L810)=TRUE),IF(ISNUMBER(入力!O810)=FALSE,"",INDEX((三万未満code,三万以上code),入力!O810+1,1,IF((L810+M810)&lt;30000,1,2))),0)</f>
        <v>0</v>
      </c>
    </row>
    <row r="811" spans="1:14" ht="18.75" customHeight="1">
      <c r="A811" s="87"/>
      <c r="B811" s="76"/>
      <c r="C811" s="132" t="str">
        <f>IF(入力!C811="","",+入力!C811)</f>
        <v/>
      </c>
      <c r="D811" s="270"/>
      <c r="E811" s="272"/>
      <c r="F811" s="199"/>
      <c r="G811" s="276"/>
      <c r="H811" s="276"/>
      <c r="I811" s="276"/>
      <c r="J811" s="276"/>
      <c r="K811" s="277"/>
      <c r="L811" s="278"/>
      <c r="M811" s="267"/>
      <c r="N811" s="268"/>
    </row>
    <row r="812" spans="1:14" ht="18.75" customHeight="1">
      <c r="A812" s="86">
        <v>10</v>
      </c>
      <c r="B812" s="68"/>
      <c r="C812" s="130" t="str">
        <f>IF(入力!C812="","",+入力!C812)</f>
        <v/>
      </c>
      <c r="D812" s="269" t="str">
        <f>IF(入力!D812="","",+入力!D812)</f>
        <v/>
      </c>
      <c r="E812" s="271" t="str">
        <f>IF(入力!E812="","",+入力!E812)</f>
        <v/>
      </c>
      <c r="F812" s="198"/>
      <c r="G812" s="273" t="str">
        <f>IF(入力!G812="","",+入力!G812)</f>
        <v/>
      </c>
      <c r="H812" s="274"/>
      <c r="I812" s="274"/>
      <c r="J812" s="274"/>
      <c r="K812" s="275"/>
      <c r="L812" s="263" t="str">
        <f>IF(入力!L812=0,"",IF(入力!Q812=1,(入力!L812-入力!M812),入力!L812))</f>
        <v/>
      </c>
      <c r="M812" s="265">
        <f>入力!M812</f>
        <v>0</v>
      </c>
      <c r="N812" s="268">
        <f>IF(AND(M812&gt;0,ISNUMBER(L812)=TRUE),IF(ISNUMBER(入力!O812)=FALSE,"",INDEX((三万未満code,三万以上code),入力!O812+1,1,IF((L812+M812)&lt;30000,1,2))),0)</f>
        <v>0</v>
      </c>
    </row>
    <row r="813" spans="1:14" ht="18.75" customHeight="1">
      <c r="A813" s="87"/>
      <c r="B813" s="88"/>
      <c r="C813" s="132" t="str">
        <f>IF(入力!C813="","",+入力!C813)</f>
        <v/>
      </c>
      <c r="D813" s="270"/>
      <c r="E813" s="272"/>
      <c r="F813" s="199"/>
      <c r="G813" s="276"/>
      <c r="H813" s="276"/>
      <c r="I813" s="276"/>
      <c r="J813" s="276"/>
      <c r="K813" s="277"/>
      <c r="L813" s="278"/>
      <c r="M813" s="267"/>
      <c r="N813" s="268"/>
    </row>
    <row r="814" spans="1:14" ht="18.75" customHeight="1">
      <c r="A814" s="86">
        <v>11</v>
      </c>
      <c r="B814" s="68"/>
      <c r="C814" s="130" t="str">
        <f>IF(入力!C814="","",+入力!C814)</f>
        <v/>
      </c>
      <c r="D814" s="269" t="str">
        <f>IF(入力!D814="","",+入力!D814)</f>
        <v/>
      </c>
      <c r="E814" s="271" t="str">
        <f>IF(入力!E814="","",+入力!E814)</f>
        <v/>
      </c>
      <c r="F814" s="198"/>
      <c r="G814" s="273" t="str">
        <f>IF(入力!G814="","",+入力!G814)</f>
        <v/>
      </c>
      <c r="H814" s="274"/>
      <c r="I814" s="274"/>
      <c r="J814" s="274"/>
      <c r="K814" s="275"/>
      <c r="L814" s="263" t="str">
        <f>IF(入力!L814=0,"",IF(入力!Q814=1,(入力!L814-入力!M814),入力!L814))</f>
        <v/>
      </c>
      <c r="M814" s="265">
        <f>入力!M814</f>
        <v>0</v>
      </c>
      <c r="N814" s="268">
        <f>IF(AND(M814&gt;0,ISNUMBER(L814)=TRUE),IF(ISNUMBER(入力!O814)=FALSE,"",INDEX((三万未満code,三万以上code),入力!O814+1,1,IF((L814+M814)&lt;30000,1,2))),0)</f>
        <v>0</v>
      </c>
    </row>
    <row r="815" spans="1:14" ht="18.75" customHeight="1">
      <c r="A815" s="87"/>
      <c r="B815" s="76"/>
      <c r="C815" s="132" t="str">
        <f>IF(入力!C815="","",+入力!C815)</f>
        <v/>
      </c>
      <c r="D815" s="270"/>
      <c r="E815" s="272"/>
      <c r="F815" s="199"/>
      <c r="G815" s="276"/>
      <c r="H815" s="276"/>
      <c r="I815" s="276"/>
      <c r="J815" s="276"/>
      <c r="K815" s="277"/>
      <c r="L815" s="278"/>
      <c r="M815" s="267"/>
      <c r="N815" s="268"/>
    </row>
    <row r="816" spans="1:14" ht="18.75" customHeight="1">
      <c r="A816" s="86">
        <v>12</v>
      </c>
      <c r="B816" s="68"/>
      <c r="C816" s="130" t="str">
        <f>IF(入力!C816="","",+入力!C816)</f>
        <v/>
      </c>
      <c r="D816" s="269" t="str">
        <f>IF(入力!D816="","",+入力!D816)</f>
        <v/>
      </c>
      <c r="E816" s="271" t="str">
        <f>IF(入力!E816="","",+入力!E816)</f>
        <v/>
      </c>
      <c r="F816" s="198"/>
      <c r="G816" s="273" t="str">
        <f>IF(入力!G816="","",+入力!G816)</f>
        <v/>
      </c>
      <c r="H816" s="274"/>
      <c r="I816" s="274"/>
      <c r="J816" s="274"/>
      <c r="K816" s="275"/>
      <c r="L816" s="263" t="str">
        <f>IF(入力!L816=0,"",IF(入力!Q816=1,(入力!L816-入力!M816),入力!L816))</f>
        <v/>
      </c>
      <c r="M816" s="265">
        <f>入力!M816</f>
        <v>0</v>
      </c>
      <c r="N816" s="268">
        <f>IF(AND(M816&gt;0,ISNUMBER(L816)=TRUE),IF(ISNUMBER(入力!O816)=FALSE,"",INDEX((三万未満code,三万以上code),入力!O816+1,1,IF((L816+M816)&lt;30000,1,2))),0)</f>
        <v>0</v>
      </c>
    </row>
    <row r="817" spans="1:14" ht="18.75" customHeight="1">
      <c r="A817" s="87"/>
      <c r="B817" s="88"/>
      <c r="C817" s="132" t="str">
        <f>IF(入力!C817="","",+入力!C817)</f>
        <v/>
      </c>
      <c r="D817" s="270"/>
      <c r="E817" s="272"/>
      <c r="F817" s="199"/>
      <c r="G817" s="276"/>
      <c r="H817" s="276"/>
      <c r="I817" s="276"/>
      <c r="J817" s="276"/>
      <c r="K817" s="277"/>
      <c r="L817" s="278"/>
      <c r="M817" s="267"/>
      <c r="N817" s="268"/>
    </row>
    <row r="818" spans="1:14" ht="18.75" customHeight="1">
      <c r="A818" s="86">
        <v>13</v>
      </c>
      <c r="B818" s="68"/>
      <c r="C818" s="130" t="str">
        <f>IF(入力!C818="","",+入力!C818)</f>
        <v/>
      </c>
      <c r="D818" s="269" t="str">
        <f>IF(入力!D818="","",+入力!D818)</f>
        <v/>
      </c>
      <c r="E818" s="271" t="str">
        <f>IF(入力!E818="","",+入力!E818)</f>
        <v/>
      </c>
      <c r="F818" s="198"/>
      <c r="G818" s="273" t="str">
        <f>IF(入力!G818="","",+入力!G818)</f>
        <v/>
      </c>
      <c r="H818" s="274"/>
      <c r="I818" s="274"/>
      <c r="J818" s="274"/>
      <c r="K818" s="275"/>
      <c r="L818" s="263" t="str">
        <f>IF(入力!L818=0,"",IF(入力!Q818=1,(入力!L818-入力!M818),入力!L818))</f>
        <v/>
      </c>
      <c r="M818" s="265">
        <f>入力!M818</f>
        <v>0</v>
      </c>
      <c r="N818" s="268">
        <f>IF(AND(M818&gt;0,ISNUMBER(L818)=TRUE),IF(ISNUMBER(入力!O818)=FALSE,"",INDEX((三万未満code,三万以上code),入力!O818+1,1,IF((L818+M818)&lt;30000,1,2))),0)</f>
        <v>0</v>
      </c>
    </row>
    <row r="819" spans="1:14" ht="18.75" customHeight="1">
      <c r="A819" s="87"/>
      <c r="B819" s="76"/>
      <c r="C819" s="132" t="str">
        <f>IF(入力!C819="","",+入力!C819)</f>
        <v/>
      </c>
      <c r="D819" s="270"/>
      <c r="E819" s="272"/>
      <c r="F819" s="199"/>
      <c r="G819" s="276"/>
      <c r="H819" s="276"/>
      <c r="I819" s="276"/>
      <c r="J819" s="276"/>
      <c r="K819" s="277"/>
      <c r="L819" s="278"/>
      <c r="M819" s="267"/>
      <c r="N819" s="268"/>
    </row>
    <row r="820" spans="1:14" ht="18.75" customHeight="1">
      <c r="A820" s="86">
        <v>14</v>
      </c>
      <c r="B820" s="68"/>
      <c r="C820" s="130" t="str">
        <f>IF(入力!C820="","",+入力!C820)</f>
        <v/>
      </c>
      <c r="D820" s="269" t="str">
        <f>IF(入力!D820="","",+入力!D820)</f>
        <v/>
      </c>
      <c r="E820" s="271" t="str">
        <f>IF(入力!E820="","",+入力!E820)</f>
        <v/>
      </c>
      <c r="F820" s="198"/>
      <c r="G820" s="273" t="str">
        <f>IF(入力!G820="","",+入力!G820)</f>
        <v/>
      </c>
      <c r="H820" s="274"/>
      <c r="I820" s="274"/>
      <c r="J820" s="274"/>
      <c r="K820" s="275"/>
      <c r="L820" s="263" t="str">
        <f>IF(入力!L820=0,"",IF(入力!Q820=1,(入力!L820-入力!M820),入力!L820))</f>
        <v/>
      </c>
      <c r="M820" s="265">
        <f>入力!M820</f>
        <v>0</v>
      </c>
      <c r="N820" s="268">
        <f>IF(AND(M820&gt;0,ISNUMBER(L820)=TRUE),IF(ISNUMBER(入力!O820)=FALSE,"",INDEX((三万未満code,三万以上code),入力!O820+1,1,IF((L820+M820)&lt;30000,1,2))),0)</f>
        <v>0</v>
      </c>
    </row>
    <row r="821" spans="1:14" ht="18.75" customHeight="1">
      <c r="A821" s="87"/>
      <c r="B821" s="88"/>
      <c r="C821" s="132" t="str">
        <f>IF(入力!C821="","",+入力!C821)</f>
        <v/>
      </c>
      <c r="D821" s="270"/>
      <c r="E821" s="272"/>
      <c r="F821" s="199"/>
      <c r="G821" s="276"/>
      <c r="H821" s="276"/>
      <c r="I821" s="276"/>
      <c r="J821" s="276"/>
      <c r="K821" s="277"/>
      <c r="L821" s="278"/>
      <c r="M821" s="267"/>
      <c r="N821" s="268"/>
    </row>
    <row r="822" spans="1:14" ht="18.75" customHeight="1">
      <c r="A822" s="86">
        <v>15</v>
      </c>
      <c r="B822" s="68"/>
      <c r="C822" s="130" t="str">
        <f>IF(入力!C822="","",+入力!C822)</f>
        <v/>
      </c>
      <c r="D822" s="269" t="str">
        <f>IF(入力!D822="","",+入力!D822)</f>
        <v/>
      </c>
      <c r="E822" s="271" t="str">
        <f>IF(入力!E822="","",+入力!E822)</f>
        <v/>
      </c>
      <c r="F822" s="198"/>
      <c r="G822" s="273" t="str">
        <f>IF(入力!G822="","",+入力!G822)</f>
        <v/>
      </c>
      <c r="H822" s="274"/>
      <c r="I822" s="274"/>
      <c r="J822" s="274"/>
      <c r="K822" s="275"/>
      <c r="L822" s="263" t="str">
        <f>IF(入力!L822=0,"",IF(入力!Q822=1,(入力!L822-入力!M822),入力!L822))</f>
        <v/>
      </c>
      <c r="M822" s="265">
        <f>入力!M822</f>
        <v>0</v>
      </c>
      <c r="N822" s="268">
        <f>IF(AND(M822&gt;0,ISNUMBER(L822)=TRUE),IF(ISNUMBER(入力!O822)=FALSE,"",INDEX((三万未満code,三万以上code),入力!O822+1,1,IF((L822+M822)&lt;30000,1,2))),0)</f>
        <v>0</v>
      </c>
    </row>
    <row r="823" spans="1:14" ht="18.75" customHeight="1">
      <c r="A823" s="75"/>
      <c r="B823" s="76"/>
      <c r="C823" s="132" t="str">
        <f>IF(入力!C823="","",+入力!C823)</f>
        <v/>
      </c>
      <c r="D823" s="270"/>
      <c r="E823" s="272"/>
      <c r="F823" s="199"/>
      <c r="G823" s="276"/>
      <c r="H823" s="276"/>
      <c r="I823" s="276"/>
      <c r="J823" s="276"/>
      <c r="K823" s="277"/>
      <c r="L823" s="278"/>
      <c r="M823" s="267"/>
      <c r="N823" s="268"/>
    </row>
    <row r="824" spans="1:14" ht="14.25">
      <c r="A824" s="175" t="s">
        <v>62</v>
      </c>
      <c r="B824" s="175"/>
      <c r="C824" s="91" t="s">
        <v>77</v>
      </c>
      <c r="D824" s="135" t="s">
        <v>78</v>
      </c>
      <c r="E824" s="89"/>
      <c r="F824" s="36"/>
      <c r="G824" s="111"/>
      <c r="H824" s="198">
        <f>COUNTIF(L794:L823,"&gt;=1")</f>
        <v>0</v>
      </c>
      <c r="I824" s="178" t="s">
        <v>75</v>
      </c>
      <c r="J824" s="180" t="s">
        <v>76</v>
      </c>
      <c r="K824" s="181"/>
      <c r="L824" s="279">
        <f>SUM(L794:L823)</f>
        <v>0</v>
      </c>
      <c r="M824" s="281">
        <f>SUM(M794:M823)</f>
        <v>0</v>
      </c>
    </row>
    <row r="825" spans="1:14" ht="14.25">
      <c r="A825" s="175"/>
      <c r="B825" s="175"/>
      <c r="C825" s="91" t="s">
        <v>79</v>
      </c>
      <c r="D825" s="135" t="s">
        <v>80</v>
      </c>
      <c r="E825" s="22"/>
      <c r="F825" s="22"/>
      <c r="G825" s="93"/>
      <c r="H825" s="199"/>
      <c r="I825" s="179"/>
      <c r="J825" s="182"/>
      <c r="K825" s="183"/>
      <c r="L825" s="280"/>
      <c r="M825" s="282"/>
    </row>
    <row r="826" spans="1:14" ht="14.25">
      <c r="A826" s="175"/>
      <c r="B826" s="175"/>
      <c r="C826" s="91" t="s">
        <v>165</v>
      </c>
      <c r="D826" s="135" t="s">
        <v>167</v>
      </c>
      <c r="E826" s="112"/>
      <c r="F826" s="22"/>
      <c r="G826" s="93"/>
      <c r="H826" s="198">
        <f>H780+H824</f>
        <v>0</v>
      </c>
      <c r="I826" s="178" t="s">
        <v>75</v>
      </c>
      <c r="J826" s="180" t="s">
        <v>81</v>
      </c>
      <c r="K826" s="181"/>
      <c r="L826" s="263">
        <f>L824+L780</f>
        <v>0</v>
      </c>
      <c r="M826" s="265">
        <f>M824+M780</f>
        <v>0</v>
      </c>
    </row>
    <row r="827" spans="1:14" ht="14.25">
      <c r="A827" s="175"/>
      <c r="B827" s="175"/>
      <c r="C827" s="91" t="s">
        <v>166</v>
      </c>
      <c r="D827" s="135" t="s">
        <v>168</v>
      </c>
      <c r="E827" s="96"/>
      <c r="F827" s="22"/>
      <c r="G827" s="93"/>
      <c r="H827" s="262"/>
      <c r="I827" s="179"/>
      <c r="J827" s="182"/>
      <c r="K827" s="183"/>
      <c r="L827" s="264"/>
      <c r="M827" s="266"/>
    </row>
    <row r="828" spans="1:14" hidden="1">
      <c r="M828" s="143">
        <f>$M$46</f>
        <v>2020.01</v>
      </c>
    </row>
    <row r="829" spans="1:14" ht="21">
      <c r="A829" s="3"/>
      <c r="B829" s="3"/>
      <c r="C829" s="145">
        <f>C$1</f>
        <v>2020.01</v>
      </c>
      <c r="D829" s="3"/>
      <c r="E829" s="230" t="s">
        <v>142</v>
      </c>
      <c r="F829" s="297"/>
      <c r="G829" s="297"/>
      <c r="H829" s="297"/>
      <c r="I829" s="297"/>
      <c r="J829" s="98"/>
      <c r="K829" s="50"/>
      <c r="L829" s="139"/>
      <c r="M829" s="104" t="str">
        <f>入力!M829</f>
        <v>ページ 19</v>
      </c>
    </row>
    <row r="830" spans="1:14" ht="14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4" ht="21">
      <c r="A831" s="2"/>
      <c r="B831" s="2"/>
      <c r="C831" s="2"/>
      <c r="D831" s="2"/>
      <c r="E831" s="54"/>
      <c r="F831" s="54"/>
      <c r="G831" s="54"/>
      <c r="H831" s="54"/>
      <c r="I831" s="55"/>
      <c r="J831" s="98"/>
      <c r="K831" s="50" t="s">
        <v>55</v>
      </c>
      <c r="L831" s="298">
        <f>IF(入力!$L$3="","平成　　年　　月　　日",入力!$L$3)</f>
        <v>43831</v>
      </c>
      <c r="M831" s="299"/>
    </row>
    <row r="832" spans="1:14" ht="15">
      <c r="A832" s="2"/>
      <c r="B832" s="2"/>
      <c r="C832" s="2" t="str">
        <f>+入力!$C832</f>
        <v>福島銀行</v>
      </c>
      <c r="D832" s="2"/>
      <c r="E832" s="2"/>
      <c r="F832" s="2"/>
      <c r="G832" s="2"/>
      <c r="H832" s="2"/>
      <c r="I832" s="55"/>
      <c r="J832" s="238" t="s">
        <v>174</v>
      </c>
      <c r="K832" s="238"/>
      <c r="L832" s="290" t="str">
        <f>IF(入力!$L$4="","",入力!$L$4)</f>
        <v/>
      </c>
      <c r="M832" s="290"/>
    </row>
    <row r="833" spans="1:14" ht="15">
      <c r="A833" s="2"/>
      <c r="B833" s="288" t="str">
        <f>IF(入力!$B$5=0,"",入力!$B$5)</f>
        <v/>
      </c>
      <c r="C833" s="288"/>
      <c r="D833" s="288"/>
      <c r="E833" s="22" t="s">
        <v>177</v>
      </c>
      <c r="F833" s="22"/>
      <c r="G833" s="62"/>
      <c r="H833" s="55"/>
      <c r="I833" s="55"/>
      <c r="J833" s="289" t="s">
        <v>176</v>
      </c>
      <c r="K833" s="289"/>
      <c r="L833" s="291" t="str">
        <f>IF(入力!$L$5="","",入力!$L$5)</f>
        <v/>
      </c>
      <c r="M833" s="291"/>
    </row>
    <row r="834" spans="1:14" ht="15">
      <c r="A834" s="2"/>
      <c r="B834" s="2"/>
      <c r="C834" s="138"/>
      <c r="D834" s="22"/>
      <c r="E834" s="22"/>
      <c r="F834" s="283" t="s">
        <v>104</v>
      </c>
      <c r="G834" s="284"/>
      <c r="H834" s="285"/>
      <c r="I834" s="55"/>
      <c r="J834" s="223" t="s">
        <v>58</v>
      </c>
      <c r="K834" s="223"/>
      <c r="L834" s="286" t="str">
        <f>IF(入力!$L$6="","",入力!$L$6)</f>
        <v/>
      </c>
      <c r="M834" s="287"/>
    </row>
    <row r="835" spans="1:14" ht="14.25">
      <c r="A835" s="22"/>
      <c r="B835" s="22"/>
      <c r="C835" s="101" t="s">
        <v>59</v>
      </c>
      <c r="D835" s="1"/>
      <c r="E835" s="22"/>
      <c r="F835" s="283" t="str">
        <f>$F$7</f>
        <v>1フリコミ</v>
      </c>
      <c r="G835" s="284"/>
      <c r="H835" s="285"/>
      <c r="I835" s="2"/>
      <c r="J835" s="223" t="s">
        <v>60</v>
      </c>
      <c r="K835" s="223"/>
      <c r="L835" s="286" t="str">
        <f>IF(入力!$L$7="","",入力!$L$7)</f>
        <v/>
      </c>
      <c r="M835" s="287"/>
    </row>
    <row r="836" spans="1:14" ht="14.25">
      <c r="A836" s="2"/>
      <c r="B836" s="292">
        <f>入力!$B$8</f>
        <v>43831</v>
      </c>
      <c r="C836" s="293"/>
      <c r="D836" s="294"/>
      <c r="E836" s="22"/>
      <c r="F836" s="3"/>
      <c r="G836" s="3"/>
      <c r="H836" s="3"/>
      <c r="I836" s="2"/>
      <c r="J836" s="223" t="s">
        <v>83</v>
      </c>
      <c r="K836" s="223"/>
      <c r="L836" s="295" t="str">
        <f>IF(入力!$L$8="","",入力!$L$8)</f>
        <v/>
      </c>
      <c r="M836" s="296"/>
    </row>
    <row r="837" spans="1:14" ht="14.25">
      <c r="A837" s="61"/>
      <c r="B837" s="61"/>
      <c r="C837" s="134"/>
      <c r="D837" s="134"/>
      <c r="E837" s="61"/>
      <c r="F837" s="61"/>
      <c r="G837" s="134"/>
      <c r="H837" s="134"/>
      <c r="I837" s="61"/>
      <c r="J837" s="134"/>
      <c r="K837" s="134"/>
      <c r="L837" s="134"/>
      <c r="M837" s="134"/>
    </row>
    <row r="838" spans="1:14" ht="14.25">
      <c r="A838" s="67"/>
      <c r="B838" s="68"/>
      <c r="C838" s="69" t="s">
        <v>173</v>
      </c>
      <c r="D838" s="209" t="s">
        <v>62</v>
      </c>
      <c r="E838" s="211" t="s">
        <v>63</v>
      </c>
      <c r="F838" s="70"/>
      <c r="G838" s="213" t="s">
        <v>84</v>
      </c>
      <c r="H838" s="214"/>
      <c r="I838" s="214"/>
      <c r="J838" s="214"/>
      <c r="K838" s="215"/>
      <c r="L838" s="136" t="s">
        <v>65</v>
      </c>
      <c r="M838" s="72" t="s">
        <v>66</v>
      </c>
    </row>
    <row r="839" spans="1:14" ht="14.25">
      <c r="A839" s="75"/>
      <c r="B839" s="76"/>
      <c r="C839" s="77" t="s">
        <v>86</v>
      </c>
      <c r="D839" s="210" t="s">
        <v>70</v>
      </c>
      <c r="E839" s="212"/>
      <c r="F839" s="76"/>
      <c r="G839" s="217" t="s">
        <v>87</v>
      </c>
      <c r="H839" s="218"/>
      <c r="I839" s="218"/>
      <c r="J839" s="218"/>
      <c r="K839" s="219"/>
      <c r="L839" s="78" t="s">
        <v>72</v>
      </c>
      <c r="M839" s="79" t="s">
        <v>169</v>
      </c>
    </row>
    <row r="840" spans="1:14" ht="18.75" customHeight="1">
      <c r="A840" s="82">
        <v>1</v>
      </c>
      <c r="B840" s="68"/>
      <c r="C840" s="130" t="str">
        <f>IF(入力!C840="","",+入力!C840)</f>
        <v/>
      </c>
      <c r="D840" s="269" t="str">
        <f>IF(入力!D840="","",+入力!D840)</f>
        <v/>
      </c>
      <c r="E840" s="271" t="str">
        <f>IF(入力!E840="","",+入力!E840)</f>
        <v/>
      </c>
      <c r="F840" s="198"/>
      <c r="G840" s="273" t="str">
        <f>IF(入力!G840="","",+入力!G840)</f>
        <v/>
      </c>
      <c r="H840" s="274"/>
      <c r="I840" s="274"/>
      <c r="J840" s="274"/>
      <c r="K840" s="275"/>
      <c r="L840" s="263" t="str">
        <f>IF(入力!L840=0,"",IF(入力!Q840=1,(入力!L840-入力!M840),入力!L840))</f>
        <v/>
      </c>
      <c r="M840" s="265">
        <f>入力!M840</f>
        <v>0</v>
      </c>
      <c r="N840" s="268">
        <f>IF(AND(M840&gt;0,ISNUMBER(L840)=TRUE),IF(ISNUMBER(入力!O840)=FALSE,"",INDEX((三万未満code,三万以上code),入力!O840+1,1,IF((L840+M840)&lt;30000,1,2))),0)</f>
        <v>0</v>
      </c>
    </row>
    <row r="841" spans="1:14" ht="18.75" customHeight="1">
      <c r="A841" s="84"/>
      <c r="B841" s="76"/>
      <c r="C841" s="131" t="str">
        <f>IF(入力!C841="","",+入力!C841)</f>
        <v/>
      </c>
      <c r="D841" s="270"/>
      <c r="E841" s="272"/>
      <c r="F841" s="199"/>
      <c r="G841" s="276"/>
      <c r="H841" s="276"/>
      <c r="I841" s="276"/>
      <c r="J841" s="276"/>
      <c r="K841" s="277"/>
      <c r="L841" s="278"/>
      <c r="M841" s="267"/>
      <c r="N841" s="268"/>
    </row>
    <row r="842" spans="1:14" ht="18.75" customHeight="1">
      <c r="A842" s="86">
        <v>2</v>
      </c>
      <c r="B842" s="68"/>
      <c r="C842" s="130" t="str">
        <f>IF(入力!C842="","",+入力!C842)</f>
        <v/>
      </c>
      <c r="D842" s="269" t="str">
        <f>IF(入力!D842="","",+入力!D842)</f>
        <v/>
      </c>
      <c r="E842" s="271" t="str">
        <f>IF(入力!E842="","",+入力!E842)</f>
        <v/>
      </c>
      <c r="F842" s="198"/>
      <c r="G842" s="273" t="str">
        <f>IF(入力!G842="","",+入力!G842)</f>
        <v/>
      </c>
      <c r="H842" s="274"/>
      <c r="I842" s="274"/>
      <c r="J842" s="274"/>
      <c r="K842" s="275"/>
      <c r="L842" s="263" t="str">
        <f>IF(入力!L842=0,"",IF(入力!Q842=1,(入力!L842-入力!M842),入力!L842))</f>
        <v/>
      </c>
      <c r="M842" s="265">
        <f>入力!M842</f>
        <v>0</v>
      </c>
      <c r="N842" s="268">
        <f>IF(AND(M842&gt;0,ISNUMBER(L842)=TRUE),IF(ISNUMBER(入力!O842)=FALSE,"",INDEX((三万未満code,三万以上code),入力!O842+1,1,IF((L842+M842)&lt;30000,1,2))),0)</f>
        <v>0</v>
      </c>
    </row>
    <row r="843" spans="1:14" ht="18.75" customHeight="1">
      <c r="A843" s="87"/>
      <c r="B843" s="88"/>
      <c r="C843" s="132" t="str">
        <f>IF(入力!C843="","",+入力!C843)</f>
        <v/>
      </c>
      <c r="D843" s="270"/>
      <c r="E843" s="272"/>
      <c r="F843" s="199"/>
      <c r="G843" s="276"/>
      <c r="H843" s="276"/>
      <c r="I843" s="276"/>
      <c r="J843" s="276"/>
      <c r="K843" s="277"/>
      <c r="L843" s="278"/>
      <c r="M843" s="267"/>
      <c r="N843" s="268"/>
    </row>
    <row r="844" spans="1:14" ht="18.75" customHeight="1">
      <c r="A844" s="86">
        <v>3</v>
      </c>
      <c r="B844" s="68"/>
      <c r="C844" s="130" t="str">
        <f>IF(入力!C844="","",+入力!C844)</f>
        <v/>
      </c>
      <c r="D844" s="269" t="str">
        <f>IF(入力!D844="","",+入力!D844)</f>
        <v/>
      </c>
      <c r="E844" s="271" t="str">
        <f>IF(入力!E844="","",+入力!E844)</f>
        <v/>
      </c>
      <c r="F844" s="198"/>
      <c r="G844" s="273" t="str">
        <f>IF(入力!G844="","",+入力!G844)</f>
        <v/>
      </c>
      <c r="H844" s="274"/>
      <c r="I844" s="274"/>
      <c r="J844" s="274"/>
      <c r="K844" s="275"/>
      <c r="L844" s="263" t="str">
        <f>IF(入力!L844=0,"",IF(入力!Q844=1,(入力!L844-入力!M844),入力!L844))</f>
        <v/>
      </c>
      <c r="M844" s="265">
        <f>入力!M844</f>
        <v>0</v>
      </c>
      <c r="N844" s="268">
        <f>IF(AND(M844&gt;0,ISNUMBER(L844)=TRUE),IF(ISNUMBER(入力!O844)=FALSE,"",INDEX((三万未満code,三万以上code),入力!O844+1,1,IF((L844+M844)&lt;30000,1,2))),0)</f>
        <v>0</v>
      </c>
    </row>
    <row r="845" spans="1:14" ht="18.75" customHeight="1">
      <c r="A845" s="87"/>
      <c r="B845" s="76"/>
      <c r="C845" s="132" t="str">
        <f>IF(入力!C845="","",+入力!C845)</f>
        <v/>
      </c>
      <c r="D845" s="270"/>
      <c r="E845" s="272"/>
      <c r="F845" s="199"/>
      <c r="G845" s="276"/>
      <c r="H845" s="276"/>
      <c r="I845" s="276"/>
      <c r="J845" s="276"/>
      <c r="K845" s="277"/>
      <c r="L845" s="278"/>
      <c r="M845" s="267"/>
      <c r="N845" s="268"/>
    </row>
    <row r="846" spans="1:14" ht="18.75" customHeight="1">
      <c r="A846" s="86">
        <v>4</v>
      </c>
      <c r="B846" s="68"/>
      <c r="C846" s="130" t="str">
        <f>IF(入力!C846="","",+入力!C846)</f>
        <v/>
      </c>
      <c r="D846" s="269" t="str">
        <f>IF(入力!D846="","",+入力!D846)</f>
        <v/>
      </c>
      <c r="E846" s="271" t="str">
        <f>IF(入力!E846="","",+入力!E846)</f>
        <v/>
      </c>
      <c r="F846" s="198"/>
      <c r="G846" s="273" t="str">
        <f>IF(入力!G846="","",+入力!G846)</f>
        <v/>
      </c>
      <c r="H846" s="274"/>
      <c r="I846" s="274"/>
      <c r="J846" s="274"/>
      <c r="K846" s="275"/>
      <c r="L846" s="263" t="str">
        <f>IF(入力!L846=0,"",IF(入力!Q846=1,(入力!L846-入力!M846),入力!L846))</f>
        <v/>
      </c>
      <c r="M846" s="265">
        <f>入力!M846</f>
        <v>0</v>
      </c>
      <c r="N846" s="268">
        <f>IF(AND(M846&gt;0,ISNUMBER(L846)=TRUE),IF(ISNUMBER(入力!O846)=FALSE,"",INDEX((三万未満code,三万以上code),入力!O846+1,1,IF((L846+M846)&lt;30000,1,2))),0)</f>
        <v>0</v>
      </c>
    </row>
    <row r="847" spans="1:14" ht="18.75" customHeight="1">
      <c r="A847" s="87"/>
      <c r="B847" s="88"/>
      <c r="C847" s="132" t="str">
        <f>IF(入力!C847="","",+入力!C847)</f>
        <v/>
      </c>
      <c r="D847" s="270"/>
      <c r="E847" s="272"/>
      <c r="F847" s="199"/>
      <c r="G847" s="276"/>
      <c r="H847" s="276"/>
      <c r="I847" s="276"/>
      <c r="J847" s="276"/>
      <c r="K847" s="277"/>
      <c r="L847" s="278"/>
      <c r="M847" s="267"/>
      <c r="N847" s="268"/>
    </row>
    <row r="848" spans="1:14" ht="18.75" customHeight="1">
      <c r="A848" s="86">
        <v>5</v>
      </c>
      <c r="B848" s="68"/>
      <c r="C848" s="130" t="str">
        <f>IF(入力!C848="","",+入力!C848)</f>
        <v/>
      </c>
      <c r="D848" s="269" t="str">
        <f>IF(入力!D848="","",+入力!D848)</f>
        <v/>
      </c>
      <c r="E848" s="271" t="str">
        <f>IF(入力!E848="","",+入力!E848)</f>
        <v/>
      </c>
      <c r="F848" s="198"/>
      <c r="G848" s="273" t="str">
        <f>IF(入力!G848="","",+入力!G848)</f>
        <v/>
      </c>
      <c r="H848" s="274"/>
      <c r="I848" s="274"/>
      <c r="J848" s="274"/>
      <c r="K848" s="275"/>
      <c r="L848" s="263" t="str">
        <f>IF(入力!L848=0,"",IF(入力!Q848=1,(入力!L848-入力!M848),入力!L848))</f>
        <v/>
      </c>
      <c r="M848" s="265">
        <f>入力!M848</f>
        <v>0</v>
      </c>
      <c r="N848" s="268">
        <f>IF(AND(M848&gt;0,ISNUMBER(L848)=TRUE),IF(ISNUMBER(入力!O848)=FALSE,"",INDEX((三万未満code,三万以上code),入力!O848+1,1,IF((L848+M848)&lt;30000,1,2))),0)</f>
        <v>0</v>
      </c>
    </row>
    <row r="849" spans="1:14" ht="18.75" customHeight="1">
      <c r="A849" s="87"/>
      <c r="B849" s="76"/>
      <c r="C849" s="132" t="str">
        <f>IF(入力!C849="","",+入力!C849)</f>
        <v/>
      </c>
      <c r="D849" s="270"/>
      <c r="E849" s="272"/>
      <c r="F849" s="199"/>
      <c r="G849" s="276"/>
      <c r="H849" s="276"/>
      <c r="I849" s="276"/>
      <c r="J849" s="276"/>
      <c r="K849" s="277"/>
      <c r="L849" s="278"/>
      <c r="M849" s="267"/>
      <c r="N849" s="268"/>
    </row>
    <row r="850" spans="1:14" ht="18.75" customHeight="1">
      <c r="A850" s="86">
        <v>6</v>
      </c>
      <c r="B850" s="68"/>
      <c r="C850" s="130" t="str">
        <f>IF(入力!C850="","",+入力!C850)</f>
        <v/>
      </c>
      <c r="D850" s="269" t="str">
        <f>IF(入力!D850="","",+入力!D850)</f>
        <v/>
      </c>
      <c r="E850" s="271" t="str">
        <f>IF(入力!E850="","",+入力!E850)</f>
        <v/>
      </c>
      <c r="F850" s="198"/>
      <c r="G850" s="273" t="str">
        <f>IF(入力!G850="","",+入力!G850)</f>
        <v/>
      </c>
      <c r="H850" s="274"/>
      <c r="I850" s="274"/>
      <c r="J850" s="274"/>
      <c r="K850" s="275"/>
      <c r="L850" s="263" t="str">
        <f>IF(入力!L850=0,"",IF(入力!Q850=1,(入力!L850-入力!M850),入力!L850))</f>
        <v/>
      </c>
      <c r="M850" s="265">
        <f>入力!M850</f>
        <v>0</v>
      </c>
      <c r="N850" s="268">
        <f>IF(AND(M850&gt;0,ISNUMBER(L850)=TRUE),IF(ISNUMBER(入力!O850)=FALSE,"",INDEX((三万未満code,三万以上code),入力!O850+1,1,IF((L850+M850)&lt;30000,1,2))),0)</f>
        <v>0</v>
      </c>
    </row>
    <row r="851" spans="1:14" ht="18.75" customHeight="1">
      <c r="A851" s="87"/>
      <c r="B851" s="88"/>
      <c r="C851" s="132" t="str">
        <f>IF(入力!C851="","",+入力!C851)</f>
        <v/>
      </c>
      <c r="D851" s="270"/>
      <c r="E851" s="272"/>
      <c r="F851" s="199"/>
      <c r="G851" s="276"/>
      <c r="H851" s="276"/>
      <c r="I851" s="276"/>
      <c r="J851" s="276"/>
      <c r="K851" s="277"/>
      <c r="L851" s="278"/>
      <c r="M851" s="267"/>
      <c r="N851" s="268"/>
    </row>
    <row r="852" spans="1:14" ht="18.75" customHeight="1">
      <c r="A852" s="86">
        <v>7</v>
      </c>
      <c r="B852" s="68"/>
      <c r="C852" s="130" t="str">
        <f>IF(入力!C852="","",+入力!C852)</f>
        <v/>
      </c>
      <c r="D852" s="269" t="str">
        <f>IF(入力!D852="","",+入力!D852)</f>
        <v/>
      </c>
      <c r="E852" s="271" t="str">
        <f>IF(入力!E852="","",+入力!E852)</f>
        <v/>
      </c>
      <c r="F852" s="198"/>
      <c r="G852" s="273" t="str">
        <f>IF(入力!G852="","",+入力!G852)</f>
        <v/>
      </c>
      <c r="H852" s="274"/>
      <c r="I852" s="274"/>
      <c r="J852" s="274"/>
      <c r="K852" s="275"/>
      <c r="L852" s="263" t="str">
        <f>IF(入力!L852=0,"",IF(入力!Q852=1,(入力!L852-入力!M852),入力!L852))</f>
        <v/>
      </c>
      <c r="M852" s="265">
        <f>入力!M852</f>
        <v>0</v>
      </c>
      <c r="N852" s="268">
        <f>IF(AND(M852&gt;0,ISNUMBER(L852)=TRUE),IF(ISNUMBER(入力!O852)=FALSE,"",INDEX((三万未満code,三万以上code),入力!O852+1,1,IF((L852+M852)&lt;30000,1,2))),0)</f>
        <v>0</v>
      </c>
    </row>
    <row r="853" spans="1:14" ht="18.75" customHeight="1">
      <c r="A853" s="87"/>
      <c r="B853" s="76"/>
      <c r="C853" s="132" t="str">
        <f>IF(入力!C853="","",+入力!C853)</f>
        <v/>
      </c>
      <c r="D853" s="270"/>
      <c r="E853" s="272"/>
      <c r="F853" s="199"/>
      <c r="G853" s="276"/>
      <c r="H853" s="276"/>
      <c r="I853" s="276"/>
      <c r="J853" s="276"/>
      <c r="K853" s="277"/>
      <c r="L853" s="278"/>
      <c r="M853" s="267"/>
      <c r="N853" s="268"/>
    </row>
    <row r="854" spans="1:14" ht="18.75" customHeight="1">
      <c r="A854" s="86">
        <v>8</v>
      </c>
      <c r="B854" s="68"/>
      <c r="C854" s="130" t="str">
        <f>IF(入力!C854="","",+入力!C854)</f>
        <v/>
      </c>
      <c r="D854" s="269" t="str">
        <f>IF(入力!D854="","",+入力!D854)</f>
        <v/>
      </c>
      <c r="E854" s="271" t="str">
        <f>IF(入力!E854="","",+入力!E854)</f>
        <v/>
      </c>
      <c r="F854" s="198"/>
      <c r="G854" s="273" t="str">
        <f>IF(入力!G854="","",+入力!G854)</f>
        <v/>
      </c>
      <c r="H854" s="274"/>
      <c r="I854" s="274"/>
      <c r="J854" s="274"/>
      <c r="K854" s="275"/>
      <c r="L854" s="263" t="str">
        <f>IF(入力!L854=0,"",IF(入力!Q854=1,(入力!L854-入力!M854),入力!L854))</f>
        <v/>
      </c>
      <c r="M854" s="265">
        <f>入力!M854</f>
        <v>0</v>
      </c>
      <c r="N854" s="268">
        <f>IF(AND(M854&gt;0,ISNUMBER(L854)=TRUE),IF(ISNUMBER(入力!O854)=FALSE,"",INDEX((三万未満code,三万以上code),入力!O854+1,1,IF((L854+M854)&lt;30000,1,2))),0)</f>
        <v>0</v>
      </c>
    </row>
    <row r="855" spans="1:14" ht="18.75" customHeight="1">
      <c r="A855" s="87"/>
      <c r="B855" s="88"/>
      <c r="C855" s="132" t="str">
        <f>IF(入力!C855="","",+入力!C855)</f>
        <v/>
      </c>
      <c r="D855" s="270"/>
      <c r="E855" s="272"/>
      <c r="F855" s="199"/>
      <c r="G855" s="276"/>
      <c r="H855" s="276"/>
      <c r="I855" s="276"/>
      <c r="J855" s="276"/>
      <c r="K855" s="277"/>
      <c r="L855" s="278"/>
      <c r="M855" s="267"/>
      <c r="N855" s="268"/>
    </row>
    <row r="856" spans="1:14" ht="18.75" customHeight="1">
      <c r="A856" s="86">
        <v>9</v>
      </c>
      <c r="B856" s="68"/>
      <c r="C856" s="130" t="str">
        <f>IF(入力!C856="","",+入力!C856)</f>
        <v/>
      </c>
      <c r="D856" s="269" t="str">
        <f>IF(入力!D856="","",+入力!D856)</f>
        <v/>
      </c>
      <c r="E856" s="271" t="str">
        <f>IF(入力!E856="","",+入力!E856)</f>
        <v/>
      </c>
      <c r="F856" s="198"/>
      <c r="G856" s="273" t="str">
        <f>IF(入力!G856="","",+入力!G856)</f>
        <v/>
      </c>
      <c r="H856" s="274"/>
      <c r="I856" s="274"/>
      <c r="J856" s="274"/>
      <c r="K856" s="275"/>
      <c r="L856" s="263" t="str">
        <f>IF(入力!L856=0,"",IF(入力!Q856=1,(入力!L856-入力!M856),入力!L856))</f>
        <v/>
      </c>
      <c r="M856" s="265">
        <f>入力!M856</f>
        <v>0</v>
      </c>
      <c r="N856" s="268">
        <f>IF(AND(M856&gt;0,ISNUMBER(L856)=TRUE),IF(ISNUMBER(入力!O856)=FALSE,"",INDEX((三万未満code,三万以上code),入力!O856+1,1,IF((L856+M856)&lt;30000,1,2))),0)</f>
        <v>0</v>
      </c>
    </row>
    <row r="857" spans="1:14" ht="18.75" customHeight="1">
      <c r="A857" s="87"/>
      <c r="B857" s="76"/>
      <c r="C857" s="132" t="str">
        <f>IF(入力!C857="","",+入力!C857)</f>
        <v/>
      </c>
      <c r="D857" s="270"/>
      <c r="E857" s="272"/>
      <c r="F857" s="199"/>
      <c r="G857" s="276"/>
      <c r="H857" s="276"/>
      <c r="I857" s="276"/>
      <c r="J857" s="276"/>
      <c r="K857" s="277"/>
      <c r="L857" s="278"/>
      <c r="M857" s="267"/>
      <c r="N857" s="268"/>
    </row>
    <row r="858" spans="1:14" ht="18.75" customHeight="1">
      <c r="A858" s="86">
        <v>10</v>
      </c>
      <c r="B858" s="68"/>
      <c r="C858" s="130" t="str">
        <f>IF(入力!C858="","",+入力!C858)</f>
        <v/>
      </c>
      <c r="D858" s="269" t="str">
        <f>IF(入力!D858="","",+入力!D858)</f>
        <v/>
      </c>
      <c r="E858" s="271" t="str">
        <f>IF(入力!E858="","",+入力!E858)</f>
        <v/>
      </c>
      <c r="F858" s="198"/>
      <c r="G858" s="273" t="str">
        <f>IF(入力!G858="","",+入力!G858)</f>
        <v/>
      </c>
      <c r="H858" s="274"/>
      <c r="I858" s="274"/>
      <c r="J858" s="274"/>
      <c r="K858" s="275"/>
      <c r="L858" s="263" t="str">
        <f>IF(入力!L858=0,"",IF(入力!Q858=1,(入力!L858-入力!M858),入力!L858))</f>
        <v/>
      </c>
      <c r="M858" s="265">
        <f>入力!M858</f>
        <v>0</v>
      </c>
      <c r="N858" s="268">
        <f>IF(AND(M858&gt;0,ISNUMBER(L858)=TRUE),IF(ISNUMBER(入力!O858)=FALSE,"",INDEX((三万未満code,三万以上code),入力!O858+1,1,IF((L858+M858)&lt;30000,1,2))),0)</f>
        <v>0</v>
      </c>
    </row>
    <row r="859" spans="1:14" ht="18.75" customHeight="1">
      <c r="A859" s="87"/>
      <c r="B859" s="88"/>
      <c r="C859" s="132" t="str">
        <f>IF(入力!C859="","",+入力!C859)</f>
        <v/>
      </c>
      <c r="D859" s="270"/>
      <c r="E859" s="272"/>
      <c r="F859" s="199"/>
      <c r="G859" s="276"/>
      <c r="H859" s="276"/>
      <c r="I859" s="276"/>
      <c r="J859" s="276"/>
      <c r="K859" s="277"/>
      <c r="L859" s="278"/>
      <c r="M859" s="267"/>
      <c r="N859" s="268"/>
    </row>
    <row r="860" spans="1:14" ht="18.75" customHeight="1">
      <c r="A860" s="86">
        <v>11</v>
      </c>
      <c r="B860" s="68"/>
      <c r="C860" s="130" t="str">
        <f>IF(入力!C860="","",+入力!C860)</f>
        <v/>
      </c>
      <c r="D860" s="269" t="str">
        <f>IF(入力!D860="","",+入力!D860)</f>
        <v/>
      </c>
      <c r="E860" s="271" t="str">
        <f>IF(入力!E860="","",+入力!E860)</f>
        <v/>
      </c>
      <c r="F860" s="198"/>
      <c r="G860" s="273" t="str">
        <f>IF(入力!G860="","",+入力!G860)</f>
        <v/>
      </c>
      <c r="H860" s="274"/>
      <c r="I860" s="274"/>
      <c r="J860" s="274"/>
      <c r="K860" s="275"/>
      <c r="L860" s="263" t="str">
        <f>IF(入力!L860=0,"",IF(入力!Q860=1,(入力!L860-入力!M860),入力!L860))</f>
        <v/>
      </c>
      <c r="M860" s="265">
        <f>入力!M860</f>
        <v>0</v>
      </c>
      <c r="N860" s="268">
        <f>IF(AND(M860&gt;0,ISNUMBER(L860)=TRUE),IF(ISNUMBER(入力!O860)=FALSE,"",INDEX((三万未満code,三万以上code),入力!O860+1,1,IF((L860+M860)&lt;30000,1,2))),0)</f>
        <v>0</v>
      </c>
    </row>
    <row r="861" spans="1:14" ht="18.75" customHeight="1">
      <c r="A861" s="87"/>
      <c r="B861" s="76"/>
      <c r="C861" s="132" t="str">
        <f>IF(入力!C861="","",+入力!C861)</f>
        <v/>
      </c>
      <c r="D861" s="270"/>
      <c r="E861" s="272"/>
      <c r="F861" s="199"/>
      <c r="G861" s="276"/>
      <c r="H861" s="276"/>
      <c r="I861" s="276"/>
      <c r="J861" s="276"/>
      <c r="K861" s="277"/>
      <c r="L861" s="278"/>
      <c r="M861" s="267"/>
      <c r="N861" s="268"/>
    </row>
    <row r="862" spans="1:14" ht="18.75" customHeight="1">
      <c r="A862" s="86">
        <v>12</v>
      </c>
      <c r="B862" s="68"/>
      <c r="C862" s="130" t="str">
        <f>IF(入力!C862="","",+入力!C862)</f>
        <v/>
      </c>
      <c r="D862" s="269" t="str">
        <f>IF(入力!D862="","",+入力!D862)</f>
        <v/>
      </c>
      <c r="E862" s="271" t="str">
        <f>IF(入力!E862="","",+入力!E862)</f>
        <v/>
      </c>
      <c r="F862" s="198"/>
      <c r="G862" s="273" t="str">
        <f>IF(入力!G862="","",+入力!G862)</f>
        <v/>
      </c>
      <c r="H862" s="274"/>
      <c r="I862" s="274"/>
      <c r="J862" s="274"/>
      <c r="K862" s="275"/>
      <c r="L862" s="263" t="str">
        <f>IF(入力!L862=0,"",IF(入力!Q862=1,(入力!L862-入力!M862),入力!L862))</f>
        <v/>
      </c>
      <c r="M862" s="265">
        <f>入力!M862</f>
        <v>0</v>
      </c>
      <c r="N862" s="268">
        <f>IF(AND(M862&gt;0,ISNUMBER(L862)=TRUE),IF(ISNUMBER(入力!O862)=FALSE,"",INDEX((三万未満code,三万以上code),入力!O862+1,1,IF((L862+M862)&lt;30000,1,2))),0)</f>
        <v>0</v>
      </c>
    </row>
    <row r="863" spans="1:14" ht="18.75" customHeight="1">
      <c r="A863" s="87"/>
      <c r="B863" s="88"/>
      <c r="C863" s="132" t="str">
        <f>IF(入力!C863="","",+入力!C863)</f>
        <v/>
      </c>
      <c r="D863" s="270"/>
      <c r="E863" s="272"/>
      <c r="F863" s="199"/>
      <c r="G863" s="276"/>
      <c r="H863" s="276"/>
      <c r="I863" s="276"/>
      <c r="J863" s="276"/>
      <c r="K863" s="277"/>
      <c r="L863" s="278"/>
      <c r="M863" s="267"/>
      <c r="N863" s="268"/>
    </row>
    <row r="864" spans="1:14" ht="18.75" customHeight="1">
      <c r="A864" s="86">
        <v>13</v>
      </c>
      <c r="B864" s="68"/>
      <c r="C864" s="130" t="str">
        <f>IF(入力!C864="","",+入力!C864)</f>
        <v/>
      </c>
      <c r="D864" s="269" t="str">
        <f>IF(入力!D864="","",+入力!D864)</f>
        <v/>
      </c>
      <c r="E864" s="271" t="str">
        <f>IF(入力!E864="","",+入力!E864)</f>
        <v/>
      </c>
      <c r="F864" s="198"/>
      <c r="G864" s="273" t="str">
        <f>IF(入力!G864="","",+入力!G864)</f>
        <v/>
      </c>
      <c r="H864" s="274"/>
      <c r="I864" s="274"/>
      <c r="J864" s="274"/>
      <c r="K864" s="275"/>
      <c r="L864" s="263" t="str">
        <f>IF(入力!L864=0,"",IF(入力!Q864=1,(入力!L864-入力!M864),入力!L864))</f>
        <v/>
      </c>
      <c r="M864" s="265">
        <f>入力!M864</f>
        <v>0</v>
      </c>
      <c r="N864" s="268">
        <f>IF(AND(M864&gt;0,ISNUMBER(L864)=TRUE),IF(ISNUMBER(入力!O864)=FALSE,"",INDEX((三万未満code,三万以上code),入力!O864+1,1,IF((L864+M864)&lt;30000,1,2))),0)</f>
        <v>0</v>
      </c>
    </row>
    <row r="865" spans="1:14" ht="18.75" customHeight="1">
      <c r="A865" s="87"/>
      <c r="B865" s="76"/>
      <c r="C865" s="132" t="str">
        <f>IF(入力!C865="","",+入力!C865)</f>
        <v/>
      </c>
      <c r="D865" s="270"/>
      <c r="E865" s="272"/>
      <c r="F865" s="199"/>
      <c r="G865" s="276"/>
      <c r="H865" s="276"/>
      <c r="I865" s="276"/>
      <c r="J865" s="276"/>
      <c r="K865" s="277"/>
      <c r="L865" s="278"/>
      <c r="M865" s="267"/>
      <c r="N865" s="268"/>
    </row>
    <row r="866" spans="1:14" ht="18.75" customHeight="1">
      <c r="A866" s="86">
        <v>14</v>
      </c>
      <c r="B866" s="68"/>
      <c r="C866" s="130" t="str">
        <f>IF(入力!C866="","",+入力!C866)</f>
        <v/>
      </c>
      <c r="D866" s="269" t="str">
        <f>IF(入力!D866="","",+入力!D866)</f>
        <v/>
      </c>
      <c r="E866" s="271" t="str">
        <f>IF(入力!E866="","",+入力!E866)</f>
        <v/>
      </c>
      <c r="F866" s="198"/>
      <c r="G866" s="273" t="str">
        <f>IF(入力!G866="","",+入力!G866)</f>
        <v/>
      </c>
      <c r="H866" s="274"/>
      <c r="I866" s="274"/>
      <c r="J866" s="274"/>
      <c r="K866" s="275"/>
      <c r="L866" s="263" t="str">
        <f>IF(入力!L866=0,"",IF(入力!Q866=1,(入力!L866-入力!M866),入力!L866))</f>
        <v/>
      </c>
      <c r="M866" s="265">
        <f>入力!M866</f>
        <v>0</v>
      </c>
      <c r="N866" s="268">
        <f>IF(AND(M866&gt;0,ISNUMBER(L866)=TRUE),IF(ISNUMBER(入力!O866)=FALSE,"",INDEX((三万未満code,三万以上code),入力!O866+1,1,IF((L866+M866)&lt;30000,1,2))),0)</f>
        <v>0</v>
      </c>
    </row>
    <row r="867" spans="1:14" ht="18.75" customHeight="1">
      <c r="A867" s="87"/>
      <c r="B867" s="88"/>
      <c r="C867" s="132" t="str">
        <f>IF(入力!C867="","",+入力!C867)</f>
        <v/>
      </c>
      <c r="D867" s="270"/>
      <c r="E867" s="272"/>
      <c r="F867" s="199"/>
      <c r="G867" s="276"/>
      <c r="H867" s="276"/>
      <c r="I867" s="276"/>
      <c r="J867" s="276"/>
      <c r="K867" s="277"/>
      <c r="L867" s="278"/>
      <c r="M867" s="267"/>
      <c r="N867" s="268"/>
    </row>
    <row r="868" spans="1:14" ht="18.75" customHeight="1">
      <c r="A868" s="86">
        <v>15</v>
      </c>
      <c r="B868" s="68"/>
      <c r="C868" s="130" t="str">
        <f>IF(入力!C868="","",+入力!C868)</f>
        <v/>
      </c>
      <c r="D868" s="269" t="str">
        <f>IF(入力!D868="","",+入力!D868)</f>
        <v/>
      </c>
      <c r="E868" s="271" t="str">
        <f>IF(入力!E868="","",+入力!E868)</f>
        <v/>
      </c>
      <c r="F868" s="198"/>
      <c r="G868" s="273" t="str">
        <f>IF(入力!G868="","",+入力!G868)</f>
        <v/>
      </c>
      <c r="H868" s="274"/>
      <c r="I868" s="274"/>
      <c r="J868" s="274"/>
      <c r="K868" s="275"/>
      <c r="L868" s="263" t="str">
        <f>IF(入力!L868=0,"",IF(入力!Q868=1,(入力!L868-入力!M868),入力!L868))</f>
        <v/>
      </c>
      <c r="M868" s="265">
        <f>入力!M868</f>
        <v>0</v>
      </c>
      <c r="N868" s="268">
        <f>IF(AND(M868&gt;0,ISNUMBER(L868)=TRUE),IF(ISNUMBER(入力!O868)=FALSE,"",INDEX((三万未満code,三万以上code),入力!O868+1,1,IF((L868+M868)&lt;30000,1,2))),0)</f>
        <v>0</v>
      </c>
    </row>
    <row r="869" spans="1:14" ht="18.75" customHeight="1">
      <c r="A869" s="75"/>
      <c r="B869" s="76"/>
      <c r="C869" s="132" t="str">
        <f>IF(入力!C869="","",+入力!C869)</f>
        <v/>
      </c>
      <c r="D869" s="270"/>
      <c r="E869" s="272"/>
      <c r="F869" s="199"/>
      <c r="G869" s="276"/>
      <c r="H869" s="276"/>
      <c r="I869" s="276"/>
      <c r="J869" s="276"/>
      <c r="K869" s="277"/>
      <c r="L869" s="278"/>
      <c r="M869" s="267"/>
      <c r="N869" s="268"/>
    </row>
    <row r="870" spans="1:14" ht="14.25">
      <c r="A870" s="175" t="s">
        <v>62</v>
      </c>
      <c r="B870" s="175"/>
      <c r="C870" s="91" t="s">
        <v>77</v>
      </c>
      <c r="D870" s="135" t="s">
        <v>78</v>
      </c>
      <c r="E870" s="89"/>
      <c r="F870" s="36"/>
      <c r="G870" s="111"/>
      <c r="H870" s="198">
        <f>COUNTIF(L840:L869,"&gt;=1")</f>
        <v>0</v>
      </c>
      <c r="I870" s="178" t="s">
        <v>75</v>
      </c>
      <c r="J870" s="180" t="s">
        <v>76</v>
      </c>
      <c r="K870" s="181"/>
      <c r="L870" s="279">
        <f>SUM(L840:L869)</f>
        <v>0</v>
      </c>
      <c r="M870" s="281">
        <f>SUM(M840:M869)</f>
        <v>0</v>
      </c>
    </row>
    <row r="871" spans="1:14" ht="14.25">
      <c r="A871" s="175"/>
      <c r="B871" s="175"/>
      <c r="C871" s="91" t="s">
        <v>79</v>
      </c>
      <c r="D871" s="135" t="s">
        <v>80</v>
      </c>
      <c r="E871" s="22"/>
      <c r="F871" s="22"/>
      <c r="G871" s="93"/>
      <c r="H871" s="199"/>
      <c r="I871" s="179"/>
      <c r="J871" s="182"/>
      <c r="K871" s="183"/>
      <c r="L871" s="280"/>
      <c r="M871" s="282"/>
    </row>
    <row r="872" spans="1:14" ht="14.25">
      <c r="A872" s="175"/>
      <c r="B872" s="175"/>
      <c r="C872" s="91" t="s">
        <v>165</v>
      </c>
      <c r="D872" s="135" t="s">
        <v>167</v>
      </c>
      <c r="E872" s="112"/>
      <c r="F872" s="22"/>
      <c r="G872" s="93"/>
      <c r="H872" s="198">
        <f>H826+H870</f>
        <v>0</v>
      </c>
      <c r="I872" s="178" t="s">
        <v>75</v>
      </c>
      <c r="J872" s="180" t="s">
        <v>81</v>
      </c>
      <c r="K872" s="181"/>
      <c r="L872" s="263">
        <f>L870+L826</f>
        <v>0</v>
      </c>
      <c r="M872" s="265">
        <f>M870+M826</f>
        <v>0</v>
      </c>
    </row>
    <row r="873" spans="1:14" ht="14.25">
      <c r="A873" s="175"/>
      <c r="B873" s="175"/>
      <c r="C873" s="91" t="s">
        <v>166</v>
      </c>
      <c r="D873" s="135" t="s">
        <v>168</v>
      </c>
      <c r="E873" s="96"/>
      <c r="F873" s="22"/>
      <c r="G873" s="93"/>
      <c r="H873" s="262"/>
      <c r="I873" s="179"/>
      <c r="J873" s="182"/>
      <c r="K873" s="183"/>
      <c r="L873" s="264"/>
      <c r="M873" s="266"/>
    </row>
    <row r="874" spans="1:14" hidden="1">
      <c r="M874" s="143">
        <f>$M$46</f>
        <v>2020.01</v>
      </c>
    </row>
    <row r="875" spans="1:14" ht="21">
      <c r="A875" s="3"/>
      <c r="B875" s="3"/>
      <c r="C875" s="145">
        <f>C$1</f>
        <v>2020.01</v>
      </c>
      <c r="D875" s="3"/>
      <c r="E875" s="230" t="s">
        <v>142</v>
      </c>
      <c r="F875" s="297"/>
      <c r="G875" s="297"/>
      <c r="H875" s="297"/>
      <c r="I875" s="297"/>
      <c r="J875" s="98"/>
      <c r="K875" s="50"/>
      <c r="L875" s="139"/>
      <c r="M875" s="104" t="str">
        <f>入力!M875</f>
        <v>ページ 20</v>
      </c>
    </row>
    <row r="876" spans="1:14" ht="14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4" ht="21">
      <c r="A877" s="2"/>
      <c r="B877" s="2"/>
      <c r="C877" s="2"/>
      <c r="D877" s="2"/>
      <c r="E877" s="54"/>
      <c r="F877" s="54"/>
      <c r="G877" s="54"/>
      <c r="H877" s="54"/>
      <c r="I877" s="55"/>
      <c r="J877" s="98"/>
      <c r="K877" s="50" t="s">
        <v>55</v>
      </c>
      <c r="L877" s="298">
        <f>IF(入力!$L$3="","平成　　年　　月　　日",入力!$L$3)</f>
        <v>43831</v>
      </c>
      <c r="M877" s="299"/>
    </row>
    <row r="878" spans="1:14" ht="15">
      <c r="A878" s="2"/>
      <c r="B878" s="2"/>
      <c r="C878" s="2" t="str">
        <f>+入力!$C878</f>
        <v>福島銀行</v>
      </c>
      <c r="D878" s="2"/>
      <c r="E878" s="2"/>
      <c r="F878" s="2"/>
      <c r="G878" s="2"/>
      <c r="H878" s="2"/>
      <c r="I878" s="55"/>
      <c r="J878" s="238" t="s">
        <v>174</v>
      </c>
      <c r="K878" s="238"/>
      <c r="L878" s="290" t="str">
        <f>IF(入力!$L$4="","",入力!$L$4)</f>
        <v/>
      </c>
      <c r="M878" s="290"/>
    </row>
    <row r="879" spans="1:14" ht="15">
      <c r="A879" s="2"/>
      <c r="B879" s="288" t="str">
        <f>IF(入力!$B$5=0,"",入力!$B$5)</f>
        <v/>
      </c>
      <c r="C879" s="288"/>
      <c r="D879" s="288"/>
      <c r="E879" s="22" t="s">
        <v>177</v>
      </c>
      <c r="F879" s="22"/>
      <c r="G879" s="62"/>
      <c r="H879" s="55"/>
      <c r="I879" s="55"/>
      <c r="J879" s="289" t="s">
        <v>176</v>
      </c>
      <c r="K879" s="289"/>
      <c r="L879" s="291" t="str">
        <f>IF(入力!$L$5="","",入力!$L$5)</f>
        <v/>
      </c>
      <c r="M879" s="291"/>
    </row>
    <row r="880" spans="1:14" ht="15">
      <c r="A880" s="2"/>
      <c r="B880" s="2"/>
      <c r="C880" s="138"/>
      <c r="D880" s="22"/>
      <c r="E880" s="22"/>
      <c r="F880" s="283" t="s">
        <v>104</v>
      </c>
      <c r="G880" s="284"/>
      <c r="H880" s="285"/>
      <c r="I880" s="55"/>
      <c r="J880" s="223" t="s">
        <v>58</v>
      </c>
      <c r="K880" s="223"/>
      <c r="L880" s="286" t="str">
        <f>IF(入力!$L$6="","",入力!$L$6)</f>
        <v/>
      </c>
      <c r="M880" s="287"/>
    </row>
    <row r="881" spans="1:14" ht="14.25">
      <c r="A881" s="22"/>
      <c r="B881" s="22"/>
      <c r="C881" s="101" t="s">
        <v>59</v>
      </c>
      <c r="D881" s="1"/>
      <c r="E881" s="22"/>
      <c r="F881" s="283" t="str">
        <f>$F$7</f>
        <v>1フリコミ</v>
      </c>
      <c r="G881" s="284"/>
      <c r="H881" s="285"/>
      <c r="I881" s="2"/>
      <c r="J881" s="223" t="s">
        <v>60</v>
      </c>
      <c r="K881" s="223"/>
      <c r="L881" s="286" t="str">
        <f>IF(入力!$L$7="","",入力!$L$7)</f>
        <v/>
      </c>
      <c r="M881" s="287"/>
    </row>
    <row r="882" spans="1:14" ht="14.25">
      <c r="A882" s="2"/>
      <c r="B882" s="292">
        <f>入力!$B$8</f>
        <v>43831</v>
      </c>
      <c r="C882" s="293"/>
      <c r="D882" s="294"/>
      <c r="E882" s="22"/>
      <c r="F882" s="3"/>
      <c r="G882" s="3"/>
      <c r="H882" s="3"/>
      <c r="I882" s="2"/>
      <c r="J882" s="223" t="s">
        <v>83</v>
      </c>
      <c r="K882" s="223"/>
      <c r="L882" s="295" t="str">
        <f>IF(入力!$L$8="","",入力!$L$8)</f>
        <v/>
      </c>
      <c r="M882" s="296"/>
    </row>
    <row r="883" spans="1:14" ht="14.25">
      <c r="A883" s="61"/>
      <c r="B883" s="61"/>
      <c r="C883" s="134"/>
      <c r="D883" s="134"/>
      <c r="E883" s="61"/>
      <c r="F883" s="61"/>
      <c r="G883" s="134"/>
      <c r="H883" s="134"/>
      <c r="I883" s="61"/>
      <c r="J883" s="134"/>
      <c r="K883" s="134"/>
      <c r="L883" s="134"/>
      <c r="M883" s="134"/>
    </row>
    <row r="884" spans="1:14" ht="14.25">
      <c r="A884" s="67"/>
      <c r="B884" s="68"/>
      <c r="C884" s="69" t="s">
        <v>173</v>
      </c>
      <c r="D884" s="209" t="s">
        <v>62</v>
      </c>
      <c r="E884" s="211" t="s">
        <v>63</v>
      </c>
      <c r="F884" s="70"/>
      <c r="G884" s="213" t="s">
        <v>84</v>
      </c>
      <c r="H884" s="214"/>
      <c r="I884" s="214"/>
      <c r="J884" s="214"/>
      <c r="K884" s="215"/>
      <c r="L884" s="136" t="s">
        <v>65</v>
      </c>
      <c r="M884" s="72" t="s">
        <v>66</v>
      </c>
    </row>
    <row r="885" spans="1:14" ht="14.25">
      <c r="A885" s="75"/>
      <c r="B885" s="76"/>
      <c r="C885" s="77" t="s">
        <v>86</v>
      </c>
      <c r="D885" s="210" t="s">
        <v>70</v>
      </c>
      <c r="E885" s="212"/>
      <c r="F885" s="76"/>
      <c r="G885" s="217" t="s">
        <v>87</v>
      </c>
      <c r="H885" s="218"/>
      <c r="I885" s="218"/>
      <c r="J885" s="218"/>
      <c r="K885" s="219"/>
      <c r="L885" s="78" t="s">
        <v>72</v>
      </c>
      <c r="M885" s="79" t="s">
        <v>169</v>
      </c>
    </row>
    <row r="886" spans="1:14" ht="18.75" customHeight="1">
      <c r="A886" s="82">
        <v>1</v>
      </c>
      <c r="B886" s="68"/>
      <c r="C886" s="130" t="str">
        <f>IF(入力!C886="","",+入力!C886)</f>
        <v/>
      </c>
      <c r="D886" s="269" t="str">
        <f>IF(入力!D886="","",+入力!D886)</f>
        <v/>
      </c>
      <c r="E886" s="271" t="str">
        <f>IF(入力!E886="","",+入力!E886)</f>
        <v/>
      </c>
      <c r="F886" s="198"/>
      <c r="G886" s="273" t="str">
        <f>IF(入力!G886="","",+入力!G886)</f>
        <v/>
      </c>
      <c r="H886" s="274"/>
      <c r="I886" s="274"/>
      <c r="J886" s="274"/>
      <c r="K886" s="275"/>
      <c r="L886" s="263" t="str">
        <f>IF(入力!L886=0,"",IF(入力!Q886=1,(入力!L886-入力!M886),入力!L886))</f>
        <v/>
      </c>
      <c r="M886" s="265">
        <f>入力!M886</f>
        <v>0</v>
      </c>
      <c r="N886" s="268">
        <f>IF(AND(M886&gt;0,ISNUMBER(L886)=TRUE),IF(ISNUMBER(入力!O886)=FALSE,"",INDEX((三万未満code,三万以上code),入力!O886+1,1,IF((L886+M886)&lt;30000,1,2))),0)</f>
        <v>0</v>
      </c>
    </row>
    <row r="887" spans="1:14" ht="18.75" customHeight="1">
      <c r="A887" s="84"/>
      <c r="B887" s="76"/>
      <c r="C887" s="131" t="str">
        <f>IF(入力!C887="","",+入力!C887)</f>
        <v/>
      </c>
      <c r="D887" s="270"/>
      <c r="E887" s="272"/>
      <c r="F887" s="199"/>
      <c r="G887" s="276"/>
      <c r="H887" s="276"/>
      <c r="I887" s="276"/>
      <c r="J887" s="276"/>
      <c r="K887" s="277"/>
      <c r="L887" s="278"/>
      <c r="M887" s="267"/>
      <c r="N887" s="268"/>
    </row>
    <row r="888" spans="1:14" ht="18.75" customHeight="1">
      <c r="A888" s="86">
        <v>2</v>
      </c>
      <c r="B888" s="68"/>
      <c r="C888" s="130" t="str">
        <f>IF(入力!C888="","",+入力!C888)</f>
        <v/>
      </c>
      <c r="D888" s="269" t="str">
        <f>IF(入力!D888="","",+入力!D888)</f>
        <v/>
      </c>
      <c r="E888" s="271" t="str">
        <f>IF(入力!E888="","",+入力!E888)</f>
        <v/>
      </c>
      <c r="F888" s="198"/>
      <c r="G888" s="273" t="str">
        <f>IF(入力!G888="","",+入力!G888)</f>
        <v/>
      </c>
      <c r="H888" s="274"/>
      <c r="I888" s="274"/>
      <c r="J888" s="274"/>
      <c r="K888" s="275"/>
      <c r="L888" s="263" t="str">
        <f>IF(入力!L888=0,"",IF(入力!Q888=1,(入力!L888-入力!M888),入力!L888))</f>
        <v/>
      </c>
      <c r="M888" s="265">
        <f>入力!M888</f>
        <v>0</v>
      </c>
      <c r="N888" s="268">
        <f>IF(AND(M888&gt;0,ISNUMBER(L888)=TRUE),IF(ISNUMBER(入力!O888)=FALSE,"",INDEX((三万未満code,三万以上code),入力!O888+1,1,IF((L888+M888)&lt;30000,1,2))),0)</f>
        <v>0</v>
      </c>
    </row>
    <row r="889" spans="1:14" ht="18.75" customHeight="1">
      <c r="A889" s="87"/>
      <c r="B889" s="88"/>
      <c r="C889" s="132" t="str">
        <f>IF(入力!C889="","",+入力!C889)</f>
        <v/>
      </c>
      <c r="D889" s="270"/>
      <c r="E889" s="272"/>
      <c r="F889" s="199"/>
      <c r="G889" s="276"/>
      <c r="H889" s="276"/>
      <c r="I889" s="276"/>
      <c r="J889" s="276"/>
      <c r="K889" s="277"/>
      <c r="L889" s="278"/>
      <c r="M889" s="267"/>
      <c r="N889" s="268"/>
    </row>
    <row r="890" spans="1:14" ht="18.75" customHeight="1">
      <c r="A890" s="86">
        <v>3</v>
      </c>
      <c r="B890" s="68"/>
      <c r="C890" s="130" t="str">
        <f>IF(入力!C890="","",+入力!C890)</f>
        <v/>
      </c>
      <c r="D890" s="269" t="str">
        <f>IF(入力!D890="","",+入力!D890)</f>
        <v/>
      </c>
      <c r="E890" s="271" t="str">
        <f>IF(入力!E890="","",+入力!E890)</f>
        <v/>
      </c>
      <c r="F890" s="198"/>
      <c r="G890" s="273" t="str">
        <f>IF(入力!G890="","",+入力!G890)</f>
        <v/>
      </c>
      <c r="H890" s="274"/>
      <c r="I890" s="274"/>
      <c r="J890" s="274"/>
      <c r="K890" s="275"/>
      <c r="L890" s="263" t="str">
        <f>IF(入力!L890=0,"",IF(入力!Q890=1,(入力!L890-入力!M890),入力!L890))</f>
        <v/>
      </c>
      <c r="M890" s="265">
        <f>入力!M890</f>
        <v>0</v>
      </c>
      <c r="N890" s="268">
        <f>IF(AND(M890&gt;0,ISNUMBER(L890)=TRUE),IF(ISNUMBER(入力!O890)=FALSE,"",INDEX((三万未満code,三万以上code),入力!O890+1,1,IF((L890+M890)&lt;30000,1,2))),0)</f>
        <v>0</v>
      </c>
    </row>
    <row r="891" spans="1:14" ht="18.75" customHeight="1">
      <c r="A891" s="87"/>
      <c r="B891" s="76"/>
      <c r="C891" s="132" t="str">
        <f>IF(入力!C891="","",+入力!C891)</f>
        <v/>
      </c>
      <c r="D891" s="270"/>
      <c r="E891" s="272"/>
      <c r="F891" s="199"/>
      <c r="G891" s="276"/>
      <c r="H891" s="276"/>
      <c r="I891" s="276"/>
      <c r="J891" s="276"/>
      <c r="K891" s="277"/>
      <c r="L891" s="278"/>
      <c r="M891" s="267"/>
      <c r="N891" s="268"/>
    </row>
    <row r="892" spans="1:14" ht="18.75" customHeight="1">
      <c r="A892" s="86">
        <v>4</v>
      </c>
      <c r="B892" s="68"/>
      <c r="C892" s="130" t="str">
        <f>IF(入力!C892="","",+入力!C892)</f>
        <v/>
      </c>
      <c r="D892" s="269" t="str">
        <f>IF(入力!D892="","",+入力!D892)</f>
        <v/>
      </c>
      <c r="E892" s="271" t="str">
        <f>IF(入力!E892="","",+入力!E892)</f>
        <v/>
      </c>
      <c r="F892" s="198"/>
      <c r="G892" s="273" t="str">
        <f>IF(入力!G892="","",+入力!G892)</f>
        <v/>
      </c>
      <c r="H892" s="274"/>
      <c r="I892" s="274"/>
      <c r="J892" s="274"/>
      <c r="K892" s="275"/>
      <c r="L892" s="263" t="str">
        <f>IF(入力!L892=0,"",IF(入力!Q892=1,(入力!L892-入力!M892),入力!L892))</f>
        <v/>
      </c>
      <c r="M892" s="265">
        <f>入力!M892</f>
        <v>0</v>
      </c>
      <c r="N892" s="268">
        <f>IF(AND(M892&gt;0,ISNUMBER(L892)=TRUE),IF(ISNUMBER(入力!O892)=FALSE,"",INDEX((三万未満code,三万以上code),入力!O892+1,1,IF((L892+M892)&lt;30000,1,2))),0)</f>
        <v>0</v>
      </c>
    </row>
    <row r="893" spans="1:14" ht="18.75" customHeight="1">
      <c r="A893" s="87"/>
      <c r="B893" s="88"/>
      <c r="C893" s="132" t="str">
        <f>IF(入力!C893="","",+入力!C893)</f>
        <v/>
      </c>
      <c r="D893" s="270"/>
      <c r="E893" s="272"/>
      <c r="F893" s="199"/>
      <c r="G893" s="276"/>
      <c r="H893" s="276"/>
      <c r="I893" s="276"/>
      <c r="J893" s="276"/>
      <c r="K893" s="277"/>
      <c r="L893" s="278"/>
      <c r="M893" s="267"/>
      <c r="N893" s="268"/>
    </row>
    <row r="894" spans="1:14" ht="18.75" customHeight="1">
      <c r="A894" s="86">
        <v>5</v>
      </c>
      <c r="B894" s="68"/>
      <c r="C894" s="130" t="str">
        <f>IF(入力!C894="","",+入力!C894)</f>
        <v/>
      </c>
      <c r="D894" s="269" t="str">
        <f>IF(入力!D894="","",+入力!D894)</f>
        <v/>
      </c>
      <c r="E894" s="271" t="str">
        <f>IF(入力!E894="","",+入力!E894)</f>
        <v/>
      </c>
      <c r="F894" s="198"/>
      <c r="G894" s="273" t="str">
        <f>IF(入力!G894="","",+入力!G894)</f>
        <v/>
      </c>
      <c r="H894" s="274"/>
      <c r="I894" s="274"/>
      <c r="J894" s="274"/>
      <c r="K894" s="275"/>
      <c r="L894" s="263" t="str">
        <f>IF(入力!L894=0,"",IF(入力!Q894=1,(入力!L894-入力!M894),入力!L894))</f>
        <v/>
      </c>
      <c r="M894" s="265">
        <f>入力!M894</f>
        <v>0</v>
      </c>
      <c r="N894" s="268">
        <f>IF(AND(M894&gt;0,ISNUMBER(L894)=TRUE),IF(ISNUMBER(入力!O894)=FALSE,"",INDEX((三万未満code,三万以上code),入力!O894+1,1,IF((L894+M894)&lt;30000,1,2))),0)</f>
        <v>0</v>
      </c>
    </row>
    <row r="895" spans="1:14" ht="18.75" customHeight="1">
      <c r="A895" s="87"/>
      <c r="B895" s="76"/>
      <c r="C895" s="132" t="str">
        <f>IF(入力!C895="","",+入力!C895)</f>
        <v/>
      </c>
      <c r="D895" s="270"/>
      <c r="E895" s="272"/>
      <c r="F895" s="199"/>
      <c r="G895" s="276"/>
      <c r="H895" s="276"/>
      <c r="I895" s="276"/>
      <c r="J895" s="276"/>
      <c r="K895" s="277"/>
      <c r="L895" s="278"/>
      <c r="M895" s="267"/>
      <c r="N895" s="268"/>
    </row>
    <row r="896" spans="1:14" ht="18.75" customHeight="1">
      <c r="A896" s="86">
        <v>6</v>
      </c>
      <c r="B896" s="68"/>
      <c r="C896" s="130" t="str">
        <f>IF(入力!C896="","",+入力!C896)</f>
        <v/>
      </c>
      <c r="D896" s="269" t="str">
        <f>IF(入力!D896="","",+入力!D896)</f>
        <v/>
      </c>
      <c r="E896" s="271" t="str">
        <f>IF(入力!E896="","",+入力!E896)</f>
        <v/>
      </c>
      <c r="F896" s="198"/>
      <c r="G896" s="273" t="str">
        <f>IF(入力!G896="","",+入力!G896)</f>
        <v/>
      </c>
      <c r="H896" s="274"/>
      <c r="I896" s="274"/>
      <c r="J896" s="274"/>
      <c r="K896" s="275"/>
      <c r="L896" s="263" t="str">
        <f>IF(入力!L896=0,"",IF(入力!Q896=1,(入力!L896-入力!M896),入力!L896))</f>
        <v/>
      </c>
      <c r="M896" s="265">
        <f>入力!M896</f>
        <v>0</v>
      </c>
      <c r="N896" s="268">
        <f>IF(AND(M896&gt;0,ISNUMBER(L896)=TRUE),IF(ISNUMBER(入力!O896)=FALSE,"",INDEX((三万未満code,三万以上code),入力!O896+1,1,IF((L896+M896)&lt;30000,1,2))),0)</f>
        <v>0</v>
      </c>
    </row>
    <row r="897" spans="1:14" ht="18.75" customHeight="1">
      <c r="A897" s="87"/>
      <c r="B897" s="88"/>
      <c r="C897" s="132" t="str">
        <f>IF(入力!C897="","",+入力!C897)</f>
        <v/>
      </c>
      <c r="D897" s="270"/>
      <c r="E897" s="272"/>
      <c r="F897" s="199"/>
      <c r="G897" s="276"/>
      <c r="H897" s="276"/>
      <c r="I897" s="276"/>
      <c r="J897" s="276"/>
      <c r="K897" s="277"/>
      <c r="L897" s="278"/>
      <c r="M897" s="267"/>
      <c r="N897" s="268"/>
    </row>
    <row r="898" spans="1:14" ht="18.75" customHeight="1">
      <c r="A898" s="86">
        <v>7</v>
      </c>
      <c r="B898" s="68"/>
      <c r="C898" s="130" t="str">
        <f>IF(入力!C898="","",+入力!C898)</f>
        <v/>
      </c>
      <c r="D898" s="269" t="str">
        <f>IF(入力!D898="","",+入力!D898)</f>
        <v/>
      </c>
      <c r="E898" s="271" t="str">
        <f>IF(入力!E898="","",+入力!E898)</f>
        <v/>
      </c>
      <c r="F898" s="198"/>
      <c r="G898" s="273" t="str">
        <f>IF(入力!G898="","",+入力!G898)</f>
        <v/>
      </c>
      <c r="H898" s="274"/>
      <c r="I898" s="274"/>
      <c r="J898" s="274"/>
      <c r="K898" s="275"/>
      <c r="L898" s="263" t="str">
        <f>IF(入力!L898=0,"",IF(入力!Q898=1,(入力!L898-入力!M898),入力!L898))</f>
        <v/>
      </c>
      <c r="M898" s="265">
        <f>入力!M898</f>
        <v>0</v>
      </c>
      <c r="N898" s="268">
        <f>IF(AND(M898&gt;0,ISNUMBER(L898)=TRUE),IF(ISNUMBER(入力!O898)=FALSE,"",INDEX((三万未満code,三万以上code),入力!O898+1,1,IF((L898+M898)&lt;30000,1,2))),0)</f>
        <v>0</v>
      </c>
    </row>
    <row r="899" spans="1:14" ht="18.75" customHeight="1">
      <c r="A899" s="87"/>
      <c r="B899" s="76"/>
      <c r="C899" s="132" t="str">
        <f>IF(入力!C899="","",+入力!C899)</f>
        <v/>
      </c>
      <c r="D899" s="270"/>
      <c r="E899" s="272"/>
      <c r="F899" s="199"/>
      <c r="G899" s="276"/>
      <c r="H899" s="276"/>
      <c r="I899" s="276"/>
      <c r="J899" s="276"/>
      <c r="K899" s="277"/>
      <c r="L899" s="278"/>
      <c r="M899" s="267"/>
      <c r="N899" s="268"/>
    </row>
    <row r="900" spans="1:14" ht="18.75" customHeight="1">
      <c r="A900" s="86">
        <v>8</v>
      </c>
      <c r="B900" s="68"/>
      <c r="C900" s="130" t="str">
        <f>IF(入力!C900="","",+入力!C900)</f>
        <v/>
      </c>
      <c r="D900" s="269" t="str">
        <f>IF(入力!D900="","",+入力!D900)</f>
        <v/>
      </c>
      <c r="E900" s="271" t="str">
        <f>IF(入力!E900="","",+入力!E900)</f>
        <v/>
      </c>
      <c r="F900" s="198"/>
      <c r="G900" s="273" t="str">
        <f>IF(入力!G900="","",+入力!G900)</f>
        <v/>
      </c>
      <c r="H900" s="274"/>
      <c r="I900" s="274"/>
      <c r="J900" s="274"/>
      <c r="K900" s="275"/>
      <c r="L900" s="263" t="str">
        <f>IF(入力!L900=0,"",IF(入力!Q900=1,(入力!L900-入力!M900),入力!L900))</f>
        <v/>
      </c>
      <c r="M900" s="265">
        <f>入力!M900</f>
        <v>0</v>
      </c>
      <c r="N900" s="268">
        <f>IF(AND(M900&gt;0,ISNUMBER(L900)=TRUE),IF(ISNUMBER(入力!O900)=FALSE,"",INDEX((三万未満code,三万以上code),入力!O900+1,1,IF((L900+M900)&lt;30000,1,2))),0)</f>
        <v>0</v>
      </c>
    </row>
    <row r="901" spans="1:14" ht="18.75" customHeight="1">
      <c r="A901" s="87"/>
      <c r="B901" s="88"/>
      <c r="C901" s="132" t="str">
        <f>IF(入力!C901="","",+入力!C901)</f>
        <v/>
      </c>
      <c r="D901" s="270"/>
      <c r="E901" s="272"/>
      <c r="F901" s="199"/>
      <c r="G901" s="276"/>
      <c r="H901" s="276"/>
      <c r="I901" s="276"/>
      <c r="J901" s="276"/>
      <c r="K901" s="277"/>
      <c r="L901" s="278"/>
      <c r="M901" s="267"/>
      <c r="N901" s="268"/>
    </row>
    <row r="902" spans="1:14" ht="18.75" customHeight="1">
      <c r="A902" s="86">
        <v>9</v>
      </c>
      <c r="B902" s="68"/>
      <c r="C902" s="130" t="str">
        <f>IF(入力!C902="","",+入力!C902)</f>
        <v/>
      </c>
      <c r="D902" s="269" t="str">
        <f>IF(入力!D902="","",+入力!D902)</f>
        <v/>
      </c>
      <c r="E902" s="271" t="str">
        <f>IF(入力!E902="","",+入力!E902)</f>
        <v/>
      </c>
      <c r="F902" s="198"/>
      <c r="G902" s="273" t="str">
        <f>IF(入力!G902="","",+入力!G902)</f>
        <v/>
      </c>
      <c r="H902" s="274"/>
      <c r="I902" s="274"/>
      <c r="J902" s="274"/>
      <c r="K902" s="275"/>
      <c r="L902" s="263" t="str">
        <f>IF(入力!L902=0,"",IF(入力!Q902=1,(入力!L902-入力!M902),入力!L902))</f>
        <v/>
      </c>
      <c r="M902" s="265">
        <f>入力!M902</f>
        <v>0</v>
      </c>
      <c r="N902" s="268">
        <f>IF(AND(M902&gt;0,ISNUMBER(L902)=TRUE),IF(ISNUMBER(入力!O902)=FALSE,"",INDEX((三万未満code,三万以上code),入力!O902+1,1,IF((L902+M902)&lt;30000,1,2))),0)</f>
        <v>0</v>
      </c>
    </row>
    <row r="903" spans="1:14" ht="18.75" customHeight="1">
      <c r="A903" s="87"/>
      <c r="B903" s="76"/>
      <c r="C903" s="132" t="str">
        <f>IF(入力!C903="","",+入力!C903)</f>
        <v/>
      </c>
      <c r="D903" s="270"/>
      <c r="E903" s="272"/>
      <c r="F903" s="199"/>
      <c r="G903" s="276"/>
      <c r="H903" s="276"/>
      <c r="I903" s="276"/>
      <c r="J903" s="276"/>
      <c r="K903" s="277"/>
      <c r="L903" s="278"/>
      <c r="M903" s="267"/>
      <c r="N903" s="268"/>
    </row>
    <row r="904" spans="1:14" ht="18.75" customHeight="1">
      <c r="A904" s="86">
        <v>10</v>
      </c>
      <c r="B904" s="68"/>
      <c r="C904" s="130" t="str">
        <f>IF(入力!C904="","",+入力!C904)</f>
        <v/>
      </c>
      <c r="D904" s="269" t="str">
        <f>IF(入力!D904="","",+入力!D904)</f>
        <v/>
      </c>
      <c r="E904" s="271" t="str">
        <f>IF(入力!E904="","",+入力!E904)</f>
        <v/>
      </c>
      <c r="F904" s="198"/>
      <c r="G904" s="273" t="str">
        <f>IF(入力!G904="","",+入力!G904)</f>
        <v/>
      </c>
      <c r="H904" s="274"/>
      <c r="I904" s="274"/>
      <c r="J904" s="274"/>
      <c r="K904" s="275"/>
      <c r="L904" s="263" t="str">
        <f>IF(入力!L904=0,"",IF(入力!Q904=1,(入力!L904-入力!M904),入力!L904))</f>
        <v/>
      </c>
      <c r="M904" s="265">
        <f>入力!M904</f>
        <v>0</v>
      </c>
      <c r="N904" s="268">
        <f>IF(AND(M904&gt;0,ISNUMBER(L904)=TRUE),IF(ISNUMBER(入力!O904)=FALSE,"",INDEX((三万未満code,三万以上code),入力!O904+1,1,IF((L904+M904)&lt;30000,1,2))),0)</f>
        <v>0</v>
      </c>
    </row>
    <row r="905" spans="1:14" ht="18.75" customHeight="1">
      <c r="A905" s="87"/>
      <c r="B905" s="88"/>
      <c r="C905" s="132" t="str">
        <f>IF(入力!C905="","",+入力!C905)</f>
        <v/>
      </c>
      <c r="D905" s="270"/>
      <c r="E905" s="272"/>
      <c r="F905" s="199"/>
      <c r="G905" s="276"/>
      <c r="H905" s="276"/>
      <c r="I905" s="276"/>
      <c r="J905" s="276"/>
      <c r="K905" s="277"/>
      <c r="L905" s="278"/>
      <c r="M905" s="267"/>
      <c r="N905" s="268"/>
    </row>
    <row r="906" spans="1:14" ht="18.75" customHeight="1">
      <c r="A906" s="86">
        <v>11</v>
      </c>
      <c r="B906" s="68"/>
      <c r="C906" s="130" t="str">
        <f>IF(入力!C906="","",+入力!C906)</f>
        <v/>
      </c>
      <c r="D906" s="269" t="str">
        <f>IF(入力!D906="","",+入力!D906)</f>
        <v/>
      </c>
      <c r="E906" s="271" t="str">
        <f>IF(入力!E906="","",+入力!E906)</f>
        <v/>
      </c>
      <c r="F906" s="198"/>
      <c r="G906" s="273" t="str">
        <f>IF(入力!G906="","",+入力!G906)</f>
        <v/>
      </c>
      <c r="H906" s="274"/>
      <c r="I906" s="274"/>
      <c r="J906" s="274"/>
      <c r="K906" s="275"/>
      <c r="L906" s="263" t="str">
        <f>IF(入力!L906=0,"",IF(入力!Q906=1,(入力!L906-入力!M906),入力!L906))</f>
        <v/>
      </c>
      <c r="M906" s="265">
        <f>入力!M906</f>
        <v>0</v>
      </c>
      <c r="N906" s="268">
        <f>IF(AND(M906&gt;0,ISNUMBER(L906)=TRUE),IF(ISNUMBER(入力!O906)=FALSE,"",INDEX((三万未満code,三万以上code),入力!O906+1,1,IF((L906+M906)&lt;30000,1,2))),0)</f>
        <v>0</v>
      </c>
    </row>
    <row r="907" spans="1:14" ht="18.75" customHeight="1">
      <c r="A907" s="87"/>
      <c r="B907" s="76"/>
      <c r="C907" s="132" t="str">
        <f>IF(入力!C907="","",+入力!C907)</f>
        <v/>
      </c>
      <c r="D907" s="270"/>
      <c r="E907" s="272"/>
      <c r="F907" s="199"/>
      <c r="G907" s="276"/>
      <c r="H907" s="276"/>
      <c r="I907" s="276"/>
      <c r="J907" s="276"/>
      <c r="K907" s="277"/>
      <c r="L907" s="278"/>
      <c r="M907" s="267"/>
      <c r="N907" s="268"/>
    </row>
    <row r="908" spans="1:14" ht="18.75" customHeight="1">
      <c r="A908" s="86">
        <v>12</v>
      </c>
      <c r="B908" s="68"/>
      <c r="C908" s="130" t="str">
        <f>IF(入力!C908="","",+入力!C908)</f>
        <v/>
      </c>
      <c r="D908" s="269" t="str">
        <f>IF(入力!D908="","",+入力!D908)</f>
        <v/>
      </c>
      <c r="E908" s="271" t="str">
        <f>IF(入力!E908="","",+入力!E908)</f>
        <v/>
      </c>
      <c r="F908" s="198"/>
      <c r="G908" s="273" t="str">
        <f>IF(入力!G908="","",+入力!G908)</f>
        <v/>
      </c>
      <c r="H908" s="274"/>
      <c r="I908" s="274"/>
      <c r="J908" s="274"/>
      <c r="K908" s="275"/>
      <c r="L908" s="263" t="str">
        <f>IF(入力!L908=0,"",IF(入力!Q908=1,(入力!L908-入力!M908),入力!L908))</f>
        <v/>
      </c>
      <c r="M908" s="265">
        <f>入力!M908</f>
        <v>0</v>
      </c>
      <c r="N908" s="268">
        <f>IF(AND(M908&gt;0,ISNUMBER(L908)=TRUE),IF(ISNUMBER(入力!O908)=FALSE,"",INDEX((三万未満code,三万以上code),入力!O908+1,1,IF((L908+M908)&lt;30000,1,2))),0)</f>
        <v>0</v>
      </c>
    </row>
    <row r="909" spans="1:14" ht="18.75" customHeight="1">
      <c r="A909" s="87"/>
      <c r="B909" s="88"/>
      <c r="C909" s="132" t="str">
        <f>IF(入力!C909="","",+入力!C909)</f>
        <v/>
      </c>
      <c r="D909" s="270"/>
      <c r="E909" s="272"/>
      <c r="F909" s="199"/>
      <c r="G909" s="276"/>
      <c r="H909" s="276"/>
      <c r="I909" s="276"/>
      <c r="J909" s="276"/>
      <c r="K909" s="277"/>
      <c r="L909" s="278"/>
      <c r="M909" s="267"/>
      <c r="N909" s="268"/>
    </row>
    <row r="910" spans="1:14" ht="18.75" customHeight="1">
      <c r="A910" s="86">
        <v>13</v>
      </c>
      <c r="B910" s="68"/>
      <c r="C910" s="130" t="str">
        <f>IF(入力!C910="","",+入力!C910)</f>
        <v/>
      </c>
      <c r="D910" s="269" t="str">
        <f>IF(入力!D910="","",+入力!D910)</f>
        <v/>
      </c>
      <c r="E910" s="271" t="str">
        <f>IF(入力!E910="","",+入力!E910)</f>
        <v/>
      </c>
      <c r="F910" s="198"/>
      <c r="G910" s="273" t="str">
        <f>IF(入力!G910="","",+入力!G910)</f>
        <v/>
      </c>
      <c r="H910" s="274"/>
      <c r="I910" s="274"/>
      <c r="J910" s="274"/>
      <c r="K910" s="275"/>
      <c r="L910" s="263" t="str">
        <f>IF(入力!L910=0,"",IF(入力!Q910=1,(入力!L910-入力!M910),入力!L910))</f>
        <v/>
      </c>
      <c r="M910" s="265">
        <f>入力!M910</f>
        <v>0</v>
      </c>
      <c r="N910" s="268">
        <f>IF(AND(M910&gt;0,ISNUMBER(L910)=TRUE),IF(ISNUMBER(入力!O910)=FALSE,"",INDEX((三万未満code,三万以上code),入力!O910+1,1,IF((L910+M910)&lt;30000,1,2))),0)</f>
        <v>0</v>
      </c>
    </row>
    <row r="911" spans="1:14" ht="18.75" customHeight="1">
      <c r="A911" s="87"/>
      <c r="B911" s="76"/>
      <c r="C911" s="132" t="str">
        <f>IF(入力!C911="","",+入力!C911)</f>
        <v/>
      </c>
      <c r="D911" s="270"/>
      <c r="E911" s="272"/>
      <c r="F911" s="199"/>
      <c r="G911" s="276"/>
      <c r="H911" s="276"/>
      <c r="I911" s="276"/>
      <c r="J911" s="276"/>
      <c r="K911" s="277"/>
      <c r="L911" s="278"/>
      <c r="M911" s="267"/>
      <c r="N911" s="268"/>
    </row>
    <row r="912" spans="1:14" ht="18.75" customHeight="1">
      <c r="A912" s="86">
        <v>14</v>
      </c>
      <c r="B912" s="68"/>
      <c r="C912" s="130" t="str">
        <f>IF(入力!C912="","",+入力!C912)</f>
        <v/>
      </c>
      <c r="D912" s="269" t="str">
        <f>IF(入力!D912="","",+入力!D912)</f>
        <v/>
      </c>
      <c r="E912" s="271" t="str">
        <f>IF(入力!E912="","",+入力!E912)</f>
        <v/>
      </c>
      <c r="F912" s="198"/>
      <c r="G912" s="273" t="str">
        <f>IF(入力!G912="","",+入力!G912)</f>
        <v/>
      </c>
      <c r="H912" s="274"/>
      <c r="I912" s="274"/>
      <c r="J912" s="274"/>
      <c r="K912" s="275"/>
      <c r="L912" s="263" t="str">
        <f>IF(入力!L912=0,"",IF(入力!Q912=1,(入力!L912-入力!M912),入力!L912))</f>
        <v/>
      </c>
      <c r="M912" s="265">
        <f>入力!M912</f>
        <v>0</v>
      </c>
      <c r="N912" s="268">
        <f>IF(AND(M912&gt;0,ISNUMBER(L912)=TRUE),IF(ISNUMBER(入力!O912)=FALSE,"",INDEX((三万未満code,三万以上code),入力!O912+1,1,IF((L912+M912)&lt;30000,1,2))),0)</f>
        <v>0</v>
      </c>
    </row>
    <row r="913" spans="1:14" ht="18.75" customHeight="1">
      <c r="A913" s="87"/>
      <c r="B913" s="88"/>
      <c r="C913" s="132" t="str">
        <f>IF(入力!C913="","",+入力!C913)</f>
        <v/>
      </c>
      <c r="D913" s="270"/>
      <c r="E913" s="272"/>
      <c r="F913" s="199"/>
      <c r="G913" s="276"/>
      <c r="H913" s="276"/>
      <c r="I913" s="276"/>
      <c r="J913" s="276"/>
      <c r="K913" s="277"/>
      <c r="L913" s="278"/>
      <c r="M913" s="267"/>
      <c r="N913" s="268"/>
    </row>
    <row r="914" spans="1:14" ht="18.75" customHeight="1">
      <c r="A914" s="86">
        <v>15</v>
      </c>
      <c r="B914" s="68"/>
      <c r="C914" s="130" t="str">
        <f>IF(入力!C914="","",+入力!C914)</f>
        <v/>
      </c>
      <c r="D914" s="269" t="str">
        <f>IF(入力!D914="","",+入力!D914)</f>
        <v/>
      </c>
      <c r="E914" s="271" t="str">
        <f>IF(入力!E914="","",+入力!E914)</f>
        <v/>
      </c>
      <c r="F914" s="198"/>
      <c r="G914" s="273" t="str">
        <f>IF(入力!G914="","",+入力!G914)</f>
        <v/>
      </c>
      <c r="H914" s="274"/>
      <c r="I914" s="274"/>
      <c r="J914" s="274"/>
      <c r="K914" s="275"/>
      <c r="L914" s="263" t="str">
        <f>IF(入力!L914=0,"",IF(入力!Q914=1,(入力!L914-入力!M914),入力!L914))</f>
        <v/>
      </c>
      <c r="M914" s="265">
        <f>入力!M914</f>
        <v>0</v>
      </c>
      <c r="N914" s="268">
        <f>IF(AND(M914&gt;0,ISNUMBER(L914)=TRUE),IF(ISNUMBER(入力!O914)=FALSE,"",INDEX((三万未満code,三万以上code),入力!O914+1,1,IF((L914+M914)&lt;30000,1,2))),0)</f>
        <v>0</v>
      </c>
    </row>
    <row r="915" spans="1:14" ht="18.75" customHeight="1">
      <c r="A915" s="75"/>
      <c r="B915" s="76"/>
      <c r="C915" s="132" t="str">
        <f>IF(入力!C915="","",+入力!C915)</f>
        <v/>
      </c>
      <c r="D915" s="270"/>
      <c r="E915" s="272"/>
      <c r="F915" s="199"/>
      <c r="G915" s="276"/>
      <c r="H915" s="276"/>
      <c r="I915" s="276"/>
      <c r="J915" s="276"/>
      <c r="K915" s="277"/>
      <c r="L915" s="278"/>
      <c r="M915" s="267"/>
      <c r="N915" s="268"/>
    </row>
    <row r="916" spans="1:14" ht="14.25">
      <c r="A916" s="175" t="s">
        <v>62</v>
      </c>
      <c r="B916" s="175"/>
      <c r="C916" s="91" t="s">
        <v>77</v>
      </c>
      <c r="D916" s="135" t="s">
        <v>78</v>
      </c>
      <c r="E916" s="89"/>
      <c r="F916" s="36"/>
      <c r="G916" s="111"/>
      <c r="H916" s="198">
        <f>COUNTIF(L886:L915,"&gt;=1")</f>
        <v>0</v>
      </c>
      <c r="I916" s="178" t="s">
        <v>75</v>
      </c>
      <c r="J916" s="180" t="s">
        <v>76</v>
      </c>
      <c r="K916" s="181"/>
      <c r="L916" s="279">
        <f>SUM(L886:L915)</f>
        <v>0</v>
      </c>
      <c r="M916" s="281">
        <f>SUM(M886:M915)</f>
        <v>0</v>
      </c>
    </row>
    <row r="917" spans="1:14" ht="14.25">
      <c r="A917" s="175"/>
      <c r="B917" s="175"/>
      <c r="C917" s="91" t="s">
        <v>79</v>
      </c>
      <c r="D917" s="135" t="s">
        <v>80</v>
      </c>
      <c r="E917" s="22"/>
      <c r="F917" s="22"/>
      <c r="G917" s="93"/>
      <c r="H917" s="199"/>
      <c r="I917" s="179"/>
      <c r="J917" s="182"/>
      <c r="K917" s="183"/>
      <c r="L917" s="280"/>
      <c r="M917" s="282"/>
    </row>
    <row r="918" spans="1:14" ht="14.25">
      <c r="A918" s="175"/>
      <c r="B918" s="175"/>
      <c r="C918" s="91" t="s">
        <v>165</v>
      </c>
      <c r="D918" s="135" t="s">
        <v>167</v>
      </c>
      <c r="E918" s="112"/>
      <c r="F918" s="22"/>
      <c r="G918" s="93"/>
      <c r="H918" s="198">
        <f>H872+H916</f>
        <v>0</v>
      </c>
      <c r="I918" s="178" t="s">
        <v>75</v>
      </c>
      <c r="J918" s="180" t="s">
        <v>81</v>
      </c>
      <c r="K918" s="181"/>
      <c r="L918" s="263">
        <f>L916+L872</f>
        <v>0</v>
      </c>
      <c r="M918" s="265">
        <f>M916+M872</f>
        <v>0</v>
      </c>
    </row>
    <row r="919" spans="1:14" ht="14.25">
      <c r="A919" s="175"/>
      <c r="B919" s="175"/>
      <c r="C919" s="91" t="s">
        <v>166</v>
      </c>
      <c r="D919" s="135" t="s">
        <v>168</v>
      </c>
      <c r="E919" s="96"/>
      <c r="F919" s="22"/>
      <c r="G919" s="93"/>
      <c r="H919" s="262"/>
      <c r="I919" s="179"/>
      <c r="J919" s="182"/>
      <c r="K919" s="183"/>
      <c r="L919" s="264"/>
      <c r="M919" s="266"/>
    </row>
    <row r="920" spans="1:14" hidden="1">
      <c r="M920" s="143">
        <f>$M$46</f>
        <v>2020.01</v>
      </c>
    </row>
  </sheetData>
  <sheetProtection password="EB13" sheet="1" objects="1" scenarios="1"/>
  <mergeCells count="2756">
    <mergeCell ref="N910:N911"/>
    <mergeCell ref="N912:N913"/>
    <mergeCell ref="N914:N915"/>
    <mergeCell ref="N892:N893"/>
    <mergeCell ref="N894:N895"/>
    <mergeCell ref="N896:N897"/>
    <mergeCell ref="N898:N899"/>
    <mergeCell ref="N900:N901"/>
    <mergeCell ref="N902:N903"/>
    <mergeCell ref="N904:N905"/>
    <mergeCell ref="N906:N907"/>
    <mergeCell ref="N908:N909"/>
    <mergeCell ref="N858:N859"/>
    <mergeCell ref="N860:N861"/>
    <mergeCell ref="N862:N863"/>
    <mergeCell ref="N864:N865"/>
    <mergeCell ref="N866:N867"/>
    <mergeCell ref="N868:N869"/>
    <mergeCell ref="N886:N887"/>
    <mergeCell ref="N888:N889"/>
    <mergeCell ref="N890:N891"/>
    <mergeCell ref="N840:N841"/>
    <mergeCell ref="N842:N843"/>
    <mergeCell ref="N844:N845"/>
    <mergeCell ref="N846:N847"/>
    <mergeCell ref="N848:N849"/>
    <mergeCell ref="N850:N851"/>
    <mergeCell ref="N852:N853"/>
    <mergeCell ref="N854:N855"/>
    <mergeCell ref="N856:N857"/>
    <mergeCell ref="N806:N807"/>
    <mergeCell ref="N808:N809"/>
    <mergeCell ref="N810:N811"/>
    <mergeCell ref="N812:N813"/>
    <mergeCell ref="N814:N815"/>
    <mergeCell ref="N816:N817"/>
    <mergeCell ref="N818:N819"/>
    <mergeCell ref="N820:N821"/>
    <mergeCell ref="N822:N823"/>
    <mergeCell ref="N772:N773"/>
    <mergeCell ref="N774:N775"/>
    <mergeCell ref="N776:N777"/>
    <mergeCell ref="N794:N795"/>
    <mergeCell ref="N796:N797"/>
    <mergeCell ref="N798:N799"/>
    <mergeCell ref="N800:N801"/>
    <mergeCell ref="N802:N803"/>
    <mergeCell ref="N804:N805"/>
    <mergeCell ref="N754:N755"/>
    <mergeCell ref="N756:N757"/>
    <mergeCell ref="N758:N759"/>
    <mergeCell ref="N760:N761"/>
    <mergeCell ref="N762:N763"/>
    <mergeCell ref="N764:N765"/>
    <mergeCell ref="N766:N767"/>
    <mergeCell ref="N768:N769"/>
    <mergeCell ref="N770:N771"/>
    <mergeCell ref="N720:N721"/>
    <mergeCell ref="N722:N723"/>
    <mergeCell ref="N724:N725"/>
    <mergeCell ref="N726:N727"/>
    <mergeCell ref="N728:N729"/>
    <mergeCell ref="N730:N731"/>
    <mergeCell ref="N748:N749"/>
    <mergeCell ref="N750:N751"/>
    <mergeCell ref="N752:N753"/>
    <mergeCell ref="N702:N703"/>
    <mergeCell ref="N704:N705"/>
    <mergeCell ref="N706:N707"/>
    <mergeCell ref="N708:N709"/>
    <mergeCell ref="N710:N711"/>
    <mergeCell ref="N712:N713"/>
    <mergeCell ref="N714:N715"/>
    <mergeCell ref="N716:N717"/>
    <mergeCell ref="N718:N719"/>
    <mergeCell ref="N668:N669"/>
    <mergeCell ref="N670:N671"/>
    <mergeCell ref="N672:N673"/>
    <mergeCell ref="N674:N675"/>
    <mergeCell ref="N676:N677"/>
    <mergeCell ref="N678:N679"/>
    <mergeCell ref="N680:N681"/>
    <mergeCell ref="N682:N683"/>
    <mergeCell ref="N684:N685"/>
    <mergeCell ref="N634:N635"/>
    <mergeCell ref="N636:N637"/>
    <mergeCell ref="N638:N639"/>
    <mergeCell ref="N656:N657"/>
    <mergeCell ref="N658:N659"/>
    <mergeCell ref="N660:N661"/>
    <mergeCell ref="N662:N663"/>
    <mergeCell ref="N664:N665"/>
    <mergeCell ref="N666:N667"/>
    <mergeCell ref="N616:N617"/>
    <mergeCell ref="N618:N619"/>
    <mergeCell ref="N620:N621"/>
    <mergeCell ref="N622:N623"/>
    <mergeCell ref="N624:N625"/>
    <mergeCell ref="N626:N627"/>
    <mergeCell ref="N628:N629"/>
    <mergeCell ref="N630:N631"/>
    <mergeCell ref="N632:N633"/>
    <mergeCell ref="N582:N583"/>
    <mergeCell ref="N584:N585"/>
    <mergeCell ref="N586:N587"/>
    <mergeCell ref="N588:N589"/>
    <mergeCell ref="N590:N591"/>
    <mergeCell ref="N592:N593"/>
    <mergeCell ref="N610:N611"/>
    <mergeCell ref="N612:N613"/>
    <mergeCell ref="N614:N615"/>
    <mergeCell ref="N564:N565"/>
    <mergeCell ref="N566:N567"/>
    <mergeCell ref="N568:N569"/>
    <mergeCell ref="N570:N571"/>
    <mergeCell ref="N572:N573"/>
    <mergeCell ref="N574:N575"/>
    <mergeCell ref="N576:N577"/>
    <mergeCell ref="N578:N579"/>
    <mergeCell ref="N580:N581"/>
    <mergeCell ref="N530:N531"/>
    <mergeCell ref="N532:N533"/>
    <mergeCell ref="N534:N535"/>
    <mergeCell ref="N536:N537"/>
    <mergeCell ref="N538:N539"/>
    <mergeCell ref="N540:N541"/>
    <mergeCell ref="N542:N543"/>
    <mergeCell ref="N544:N545"/>
    <mergeCell ref="N546:N547"/>
    <mergeCell ref="N496:N497"/>
    <mergeCell ref="N498:N499"/>
    <mergeCell ref="N500:N501"/>
    <mergeCell ref="N518:N519"/>
    <mergeCell ref="N520:N521"/>
    <mergeCell ref="N522:N523"/>
    <mergeCell ref="N524:N525"/>
    <mergeCell ref="N526:N527"/>
    <mergeCell ref="N528:N529"/>
    <mergeCell ref="N478:N479"/>
    <mergeCell ref="N480:N481"/>
    <mergeCell ref="N482:N483"/>
    <mergeCell ref="N484:N485"/>
    <mergeCell ref="N486:N487"/>
    <mergeCell ref="N488:N489"/>
    <mergeCell ref="N490:N491"/>
    <mergeCell ref="N492:N493"/>
    <mergeCell ref="N494:N495"/>
    <mergeCell ref="N444:N445"/>
    <mergeCell ref="N446:N447"/>
    <mergeCell ref="N448:N449"/>
    <mergeCell ref="N450:N451"/>
    <mergeCell ref="N452:N453"/>
    <mergeCell ref="N454:N455"/>
    <mergeCell ref="N472:N473"/>
    <mergeCell ref="N474:N475"/>
    <mergeCell ref="N476:N477"/>
    <mergeCell ref="N426:N427"/>
    <mergeCell ref="N428:N429"/>
    <mergeCell ref="N430:N431"/>
    <mergeCell ref="N432:N433"/>
    <mergeCell ref="N434:N435"/>
    <mergeCell ref="N436:N437"/>
    <mergeCell ref="N438:N439"/>
    <mergeCell ref="N440:N441"/>
    <mergeCell ref="N442:N443"/>
    <mergeCell ref="N392:N393"/>
    <mergeCell ref="N394:N395"/>
    <mergeCell ref="N396:N397"/>
    <mergeCell ref="N398:N399"/>
    <mergeCell ref="N400:N401"/>
    <mergeCell ref="N402:N403"/>
    <mergeCell ref="N404:N405"/>
    <mergeCell ref="N406:N407"/>
    <mergeCell ref="N408:N409"/>
    <mergeCell ref="N358:N359"/>
    <mergeCell ref="N360:N361"/>
    <mergeCell ref="N362:N363"/>
    <mergeCell ref="N380:N381"/>
    <mergeCell ref="N382:N383"/>
    <mergeCell ref="N384:N385"/>
    <mergeCell ref="N386:N387"/>
    <mergeCell ref="N388:N389"/>
    <mergeCell ref="N390:N391"/>
    <mergeCell ref="N340:N341"/>
    <mergeCell ref="N342:N343"/>
    <mergeCell ref="N344:N345"/>
    <mergeCell ref="N346:N347"/>
    <mergeCell ref="N348:N349"/>
    <mergeCell ref="N350:N351"/>
    <mergeCell ref="N352:N353"/>
    <mergeCell ref="N354:N355"/>
    <mergeCell ref="N356:N357"/>
    <mergeCell ref="N306:N307"/>
    <mergeCell ref="N308:N309"/>
    <mergeCell ref="N310:N311"/>
    <mergeCell ref="N312:N313"/>
    <mergeCell ref="N314:N315"/>
    <mergeCell ref="N316:N317"/>
    <mergeCell ref="N334:N335"/>
    <mergeCell ref="N336:N337"/>
    <mergeCell ref="N338:N339"/>
    <mergeCell ref="N288:N289"/>
    <mergeCell ref="N290:N291"/>
    <mergeCell ref="N292:N293"/>
    <mergeCell ref="N294:N295"/>
    <mergeCell ref="N296:N297"/>
    <mergeCell ref="N298:N299"/>
    <mergeCell ref="N300:N301"/>
    <mergeCell ref="N302:N303"/>
    <mergeCell ref="N304:N305"/>
    <mergeCell ref="D914:D915"/>
    <mergeCell ref="E914:E915"/>
    <mergeCell ref="F914:F915"/>
    <mergeCell ref="G914:K915"/>
    <mergeCell ref="L914:L915"/>
    <mergeCell ref="M914:M915"/>
    <mergeCell ref="A916:B919"/>
    <mergeCell ref="H916:H917"/>
    <mergeCell ref="I916:I917"/>
    <mergeCell ref="J916:K917"/>
    <mergeCell ref="L916:L917"/>
    <mergeCell ref="M916:M917"/>
    <mergeCell ref="H918:H919"/>
    <mergeCell ref="I918:I919"/>
    <mergeCell ref="J918:K919"/>
    <mergeCell ref="L918:L919"/>
    <mergeCell ref="M918:M919"/>
    <mergeCell ref="D910:D911"/>
    <mergeCell ref="E910:E911"/>
    <mergeCell ref="F910:F911"/>
    <mergeCell ref="G910:K911"/>
    <mergeCell ref="L910:L911"/>
    <mergeCell ref="M910:M911"/>
    <mergeCell ref="D912:D913"/>
    <mergeCell ref="E912:E913"/>
    <mergeCell ref="F912:F913"/>
    <mergeCell ref="G912:K913"/>
    <mergeCell ref="L912:L913"/>
    <mergeCell ref="M912:M913"/>
    <mergeCell ref="D906:D907"/>
    <mergeCell ref="E906:E907"/>
    <mergeCell ref="F906:F907"/>
    <mergeCell ref="G906:K907"/>
    <mergeCell ref="L906:L907"/>
    <mergeCell ref="M906:M907"/>
    <mergeCell ref="D908:D909"/>
    <mergeCell ref="E908:E909"/>
    <mergeCell ref="F908:F909"/>
    <mergeCell ref="G908:K909"/>
    <mergeCell ref="L908:L909"/>
    <mergeCell ref="M908:M909"/>
    <mergeCell ref="D902:D903"/>
    <mergeCell ref="E902:E903"/>
    <mergeCell ref="F902:F903"/>
    <mergeCell ref="G902:K903"/>
    <mergeCell ref="L902:L903"/>
    <mergeCell ref="M902:M903"/>
    <mergeCell ref="D904:D905"/>
    <mergeCell ref="E904:E905"/>
    <mergeCell ref="F904:F905"/>
    <mergeCell ref="G904:K905"/>
    <mergeCell ref="L904:L905"/>
    <mergeCell ref="M904:M905"/>
    <mergeCell ref="D898:D899"/>
    <mergeCell ref="E898:E899"/>
    <mergeCell ref="F898:F899"/>
    <mergeCell ref="G898:K899"/>
    <mergeCell ref="L898:L899"/>
    <mergeCell ref="M898:M899"/>
    <mergeCell ref="D900:D901"/>
    <mergeCell ref="E900:E901"/>
    <mergeCell ref="F900:F901"/>
    <mergeCell ref="G900:K901"/>
    <mergeCell ref="L900:L901"/>
    <mergeCell ref="M900:M901"/>
    <mergeCell ref="D894:D895"/>
    <mergeCell ref="E894:E895"/>
    <mergeCell ref="F894:F895"/>
    <mergeCell ref="G894:K895"/>
    <mergeCell ref="L894:L895"/>
    <mergeCell ref="M894:M895"/>
    <mergeCell ref="D896:D897"/>
    <mergeCell ref="E896:E897"/>
    <mergeCell ref="F896:F897"/>
    <mergeCell ref="G896:K897"/>
    <mergeCell ref="L896:L897"/>
    <mergeCell ref="M896:M897"/>
    <mergeCell ref="D890:D891"/>
    <mergeCell ref="E890:E891"/>
    <mergeCell ref="F890:F891"/>
    <mergeCell ref="G890:K891"/>
    <mergeCell ref="L890:L891"/>
    <mergeCell ref="M890:M891"/>
    <mergeCell ref="D892:D893"/>
    <mergeCell ref="E892:E893"/>
    <mergeCell ref="F892:F893"/>
    <mergeCell ref="G892:K893"/>
    <mergeCell ref="L892:L893"/>
    <mergeCell ref="M892:M893"/>
    <mergeCell ref="D886:D887"/>
    <mergeCell ref="E886:E887"/>
    <mergeCell ref="F886:F887"/>
    <mergeCell ref="G886:K887"/>
    <mergeCell ref="L886:L887"/>
    <mergeCell ref="M886:M887"/>
    <mergeCell ref="D888:D889"/>
    <mergeCell ref="E888:E889"/>
    <mergeCell ref="F888:F889"/>
    <mergeCell ref="G888:K889"/>
    <mergeCell ref="L888:L889"/>
    <mergeCell ref="M888:M889"/>
    <mergeCell ref="F881:H881"/>
    <mergeCell ref="J881:K881"/>
    <mergeCell ref="L881:M881"/>
    <mergeCell ref="B882:D882"/>
    <mergeCell ref="J882:K882"/>
    <mergeCell ref="L882:M882"/>
    <mergeCell ref="D884:D885"/>
    <mergeCell ref="E884:E885"/>
    <mergeCell ref="G884:K884"/>
    <mergeCell ref="G885:K885"/>
    <mergeCell ref="E875:I875"/>
    <mergeCell ref="L877:M877"/>
    <mergeCell ref="J878:K878"/>
    <mergeCell ref="L878:M878"/>
    <mergeCell ref="B879:D879"/>
    <mergeCell ref="J879:K879"/>
    <mergeCell ref="L879:M879"/>
    <mergeCell ref="F880:H880"/>
    <mergeCell ref="J880:K880"/>
    <mergeCell ref="L880:M880"/>
    <mergeCell ref="D868:D869"/>
    <mergeCell ref="E868:E869"/>
    <mergeCell ref="F868:F869"/>
    <mergeCell ref="G868:K869"/>
    <mergeCell ref="L868:L869"/>
    <mergeCell ref="M868:M869"/>
    <mergeCell ref="A870:B873"/>
    <mergeCell ref="H870:H871"/>
    <mergeCell ref="I870:I871"/>
    <mergeCell ref="J870:K871"/>
    <mergeCell ref="L870:L871"/>
    <mergeCell ref="M870:M871"/>
    <mergeCell ref="H872:H873"/>
    <mergeCell ref="I872:I873"/>
    <mergeCell ref="J872:K873"/>
    <mergeCell ref="L872:L873"/>
    <mergeCell ref="M872:M873"/>
    <mergeCell ref="D864:D865"/>
    <mergeCell ref="E864:E865"/>
    <mergeCell ref="F864:F865"/>
    <mergeCell ref="G864:K865"/>
    <mergeCell ref="L864:L865"/>
    <mergeCell ref="M864:M865"/>
    <mergeCell ref="D866:D867"/>
    <mergeCell ref="E866:E867"/>
    <mergeCell ref="F866:F867"/>
    <mergeCell ref="G866:K867"/>
    <mergeCell ref="L866:L867"/>
    <mergeCell ref="M866:M867"/>
    <mergeCell ref="D860:D861"/>
    <mergeCell ref="E860:E861"/>
    <mergeCell ref="F860:F861"/>
    <mergeCell ref="G860:K861"/>
    <mergeCell ref="L860:L861"/>
    <mergeCell ref="M860:M861"/>
    <mergeCell ref="D862:D863"/>
    <mergeCell ref="E862:E863"/>
    <mergeCell ref="F862:F863"/>
    <mergeCell ref="G862:K863"/>
    <mergeCell ref="L862:L863"/>
    <mergeCell ref="M862:M863"/>
    <mergeCell ref="D856:D857"/>
    <mergeCell ref="E856:E857"/>
    <mergeCell ref="F856:F857"/>
    <mergeCell ref="G856:K857"/>
    <mergeCell ref="L856:L857"/>
    <mergeCell ref="M856:M857"/>
    <mergeCell ref="D858:D859"/>
    <mergeCell ref="E858:E859"/>
    <mergeCell ref="F858:F859"/>
    <mergeCell ref="G858:K859"/>
    <mergeCell ref="L858:L859"/>
    <mergeCell ref="M858:M859"/>
    <mergeCell ref="D852:D853"/>
    <mergeCell ref="E852:E853"/>
    <mergeCell ref="F852:F853"/>
    <mergeCell ref="G852:K853"/>
    <mergeCell ref="L852:L853"/>
    <mergeCell ref="M852:M853"/>
    <mergeCell ref="D854:D855"/>
    <mergeCell ref="E854:E855"/>
    <mergeCell ref="F854:F855"/>
    <mergeCell ref="G854:K855"/>
    <mergeCell ref="L854:L855"/>
    <mergeCell ref="M854:M855"/>
    <mergeCell ref="D848:D849"/>
    <mergeCell ref="E848:E849"/>
    <mergeCell ref="F848:F849"/>
    <mergeCell ref="G848:K849"/>
    <mergeCell ref="L848:L849"/>
    <mergeCell ref="M848:M849"/>
    <mergeCell ref="D850:D851"/>
    <mergeCell ref="E850:E851"/>
    <mergeCell ref="F850:F851"/>
    <mergeCell ref="G850:K851"/>
    <mergeCell ref="L850:L851"/>
    <mergeCell ref="M850:M851"/>
    <mergeCell ref="D844:D845"/>
    <mergeCell ref="E844:E845"/>
    <mergeCell ref="F844:F845"/>
    <mergeCell ref="G844:K845"/>
    <mergeCell ref="L844:L845"/>
    <mergeCell ref="M844:M845"/>
    <mergeCell ref="D846:D847"/>
    <mergeCell ref="E846:E847"/>
    <mergeCell ref="F846:F847"/>
    <mergeCell ref="G846:K847"/>
    <mergeCell ref="L846:L847"/>
    <mergeCell ref="M846:M847"/>
    <mergeCell ref="D840:D841"/>
    <mergeCell ref="E840:E841"/>
    <mergeCell ref="F840:F841"/>
    <mergeCell ref="G840:K841"/>
    <mergeCell ref="L840:L841"/>
    <mergeCell ref="M840:M841"/>
    <mergeCell ref="D842:D843"/>
    <mergeCell ref="E842:E843"/>
    <mergeCell ref="F842:F843"/>
    <mergeCell ref="G842:K843"/>
    <mergeCell ref="L842:L843"/>
    <mergeCell ref="M842:M843"/>
    <mergeCell ref="F835:H835"/>
    <mergeCell ref="J835:K835"/>
    <mergeCell ref="L835:M835"/>
    <mergeCell ref="B836:D836"/>
    <mergeCell ref="J836:K836"/>
    <mergeCell ref="L836:M836"/>
    <mergeCell ref="D838:D839"/>
    <mergeCell ref="E838:E839"/>
    <mergeCell ref="G838:K838"/>
    <mergeCell ref="G839:K839"/>
    <mergeCell ref="E829:I829"/>
    <mergeCell ref="L831:M831"/>
    <mergeCell ref="J832:K832"/>
    <mergeCell ref="L832:M832"/>
    <mergeCell ref="B833:D833"/>
    <mergeCell ref="J833:K833"/>
    <mergeCell ref="L833:M833"/>
    <mergeCell ref="F834:H834"/>
    <mergeCell ref="J834:K834"/>
    <mergeCell ref="L834:M834"/>
    <mergeCell ref="D822:D823"/>
    <mergeCell ref="E822:E823"/>
    <mergeCell ref="F822:F823"/>
    <mergeCell ref="G822:K823"/>
    <mergeCell ref="L822:L823"/>
    <mergeCell ref="M822:M823"/>
    <mergeCell ref="A824:B827"/>
    <mergeCell ref="H824:H825"/>
    <mergeCell ref="I824:I825"/>
    <mergeCell ref="J824:K825"/>
    <mergeCell ref="L824:L825"/>
    <mergeCell ref="M824:M825"/>
    <mergeCell ref="H826:H827"/>
    <mergeCell ref="I826:I827"/>
    <mergeCell ref="J826:K827"/>
    <mergeCell ref="L826:L827"/>
    <mergeCell ref="M826:M827"/>
    <mergeCell ref="D818:D819"/>
    <mergeCell ref="E818:E819"/>
    <mergeCell ref="F818:F819"/>
    <mergeCell ref="G818:K819"/>
    <mergeCell ref="L818:L819"/>
    <mergeCell ref="M818:M819"/>
    <mergeCell ref="D820:D821"/>
    <mergeCell ref="E820:E821"/>
    <mergeCell ref="F820:F821"/>
    <mergeCell ref="G820:K821"/>
    <mergeCell ref="L820:L821"/>
    <mergeCell ref="M820:M821"/>
    <mergeCell ref="D814:D815"/>
    <mergeCell ref="E814:E815"/>
    <mergeCell ref="F814:F815"/>
    <mergeCell ref="G814:K815"/>
    <mergeCell ref="L814:L815"/>
    <mergeCell ref="M814:M815"/>
    <mergeCell ref="D816:D817"/>
    <mergeCell ref="E816:E817"/>
    <mergeCell ref="F816:F817"/>
    <mergeCell ref="G816:K817"/>
    <mergeCell ref="L816:L817"/>
    <mergeCell ref="M816:M817"/>
    <mergeCell ref="D810:D811"/>
    <mergeCell ref="E810:E811"/>
    <mergeCell ref="F810:F811"/>
    <mergeCell ref="G810:K811"/>
    <mergeCell ref="L810:L811"/>
    <mergeCell ref="M810:M811"/>
    <mergeCell ref="D812:D813"/>
    <mergeCell ref="E812:E813"/>
    <mergeCell ref="F812:F813"/>
    <mergeCell ref="G812:K813"/>
    <mergeCell ref="L812:L813"/>
    <mergeCell ref="M812:M813"/>
    <mergeCell ref="D806:D807"/>
    <mergeCell ref="E806:E807"/>
    <mergeCell ref="F806:F807"/>
    <mergeCell ref="G806:K807"/>
    <mergeCell ref="L806:L807"/>
    <mergeCell ref="M806:M807"/>
    <mergeCell ref="D808:D809"/>
    <mergeCell ref="E808:E809"/>
    <mergeCell ref="F808:F809"/>
    <mergeCell ref="G808:K809"/>
    <mergeCell ref="L808:L809"/>
    <mergeCell ref="M808:M809"/>
    <mergeCell ref="D802:D803"/>
    <mergeCell ref="E802:E803"/>
    <mergeCell ref="F802:F803"/>
    <mergeCell ref="G802:K803"/>
    <mergeCell ref="L802:L803"/>
    <mergeCell ref="M802:M803"/>
    <mergeCell ref="D804:D805"/>
    <mergeCell ref="E804:E805"/>
    <mergeCell ref="F804:F805"/>
    <mergeCell ref="G804:K805"/>
    <mergeCell ref="L804:L805"/>
    <mergeCell ref="M804:M805"/>
    <mergeCell ref="D798:D799"/>
    <mergeCell ref="E798:E799"/>
    <mergeCell ref="F798:F799"/>
    <mergeCell ref="G798:K799"/>
    <mergeCell ref="L798:L799"/>
    <mergeCell ref="M798:M799"/>
    <mergeCell ref="D800:D801"/>
    <mergeCell ref="E800:E801"/>
    <mergeCell ref="F800:F801"/>
    <mergeCell ref="G800:K801"/>
    <mergeCell ref="L800:L801"/>
    <mergeCell ref="M800:M801"/>
    <mergeCell ref="D794:D795"/>
    <mergeCell ref="E794:E795"/>
    <mergeCell ref="F794:F795"/>
    <mergeCell ref="G794:K795"/>
    <mergeCell ref="L794:L795"/>
    <mergeCell ref="M794:M795"/>
    <mergeCell ref="D796:D797"/>
    <mergeCell ref="E796:E797"/>
    <mergeCell ref="F796:F797"/>
    <mergeCell ref="G796:K797"/>
    <mergeCell ref="L796:L797"/>
    <mergeCell ref="M796:M797"/>
    <mergeCell ref="F789:H789"/>
    <mergeCell ref="J789:K789"/>
    <mergeCell ref="L789:M789"/>
    <mergeCell ref="B790:D790"/>
    <mergeCell ref="J790:K790"/>
    <mergeCell ref="L790:M790"/>
    <mergeCell ref="D792:D793"/>
    <mergeCell ref="E792:E793"/>
    <mergeCell ref="G792:K792"/>
    <mergeCell ref="G793:K793"/>
    <mergeCell ref="E783:I783"/>
    <mergeCell ref="L785:M785"/>
    <mergeCell ref="J786:K786"/>
    <mergeCell ref="L786:M786"/>
    <mergeCell ref="B787:D787"/>
    <mergeCell ref="J787:K787"/>
    <mergeCell ref="L787:M787"/>
    <mergeCell ref="F788:H788"/>
    <mergeCell ref="J788:K788"/>
    <mergeCell ref="L788:M788"/>
    <mergeCell ref="D776:D777"/>
    <mergeCell ref="E776:E777"/>
    <mergeCell ref="F776:F777"/>
    <mergeCell ref="G776:K777"/>
    <mergeCell ref="L776:L777"/>
    <mergeCell ref="M776:M777"/>
    <mergeCell ref="A778:B781"/>
    <mergeCell ref="H778:H779"/>
    <mergeCell ref="I778:I779"/>
    <mergeCell ref="J778:K779"/>
    <mergeCell ref="L778:L779"/>
    <mergeCell ref="M778:M779"/>
    <mergeCell ref="H780:H781"/>
    <mergeCell ref="I780:I781"/>
    <mergeCell ref="J780:K781"/>
    <mergeCell ref="L780:L781"/>
    <mergeCell ref="M780:M781"/>
    <mergeCell ref="D772:D773"/>
    <mergeCell ref="E772:E773"/>
    <mergeCell ref="F772:F773"/>
    <mergeCell ref="G772:K773"/>
    <mergeCell ref="L772:L773"/>
    <mergeCell ref="M772:M773"/>
    <mergeCell ref="D774:D775"/>
    <mergeCell ref="E774:E775"/>
    <mergeCell ref="F774:F775"/>
    <mergeCell ref="G774:K775"/>
    <mergeCell ref="L774:L775"/>
    <mergeCell ref="M774:M775"/>
    <mergeCell ref="D768:D769"/>
    <mergeCell ref="E768:E769"/>
    <mergeCell ref="F768:F769"/>
    <mergeCell ref="G768:K769"/>
    <mergeCell ref="L768:L769"/>
    <mergeCell ref="M768:M769"/>
    <mergeCell ref="D770:D771"/>
    <mergeCell ref="E770:E771"/>
    <mergeCell ref="F770:F771"/>
    <mergeCell ref="G770:K771"/>
    <mergeCell ref="L770:L771"/>
    <mergeCell ref="M770:M771"/>
    <mergeCell ref="D764:D765"/>
    <mergeCell ref="E764:E765"/>
    <mergeCell ref="F764:F765"/>
    <mergeCell ref="G764:K765"/>
    <mergeCell ref="L764:L765"/>
    <mergeCell ref="M764:M765"/>
    <mergeCell ref="D766:D767"/>
    <mergeCell ref="E766:E767"/>
    <mergeCell ref="F766:F767"/>
    <mergeCell ref="G766:K767"/>
    <mergeCell ref="L766:L767"/>
    <mergeCell ref="M766:M767"/>
    <mergeCell ref="D760:D761"/>
    <mergeCell ref="E760:E761"/>
    <mergeCell ref="F760:F761"/>
    <mergeCell ref="G760:K761"/>
    <mergeCell ref="L760:L761"/>
    <mergeCell ref="M760:M761"/>
    <mergeCell ref="D762:D763"/>
    <mergeCell ref="E762:E763"/>
    <mergeCell ref="F762:F763"/>
    <mergeCell ref="G762:K763"/>
    <mergeCell ref="L762:L763"/>
    <mergeCell ref="M762:M763"/>
    <mergeCell ref="D756:D757"/>
    <mergeCell ref="E756:E757"/>
    <mergeCell ref="F756:F757"/>
    <mergeCell ref="G756:K757"/>
    <mergeCell ref="L756:L757"/>
    <mergeCell ref="M756:M757"/>
    <mergeCell ref="D758:D759"/>
    <mergeCell ref="E758:E759"/>
    <mergeCell ref="F758:F759"/>
    <mergeCell ref="G758:K759"/>
    <mergeCell ref="L758:L759"/>
    <mergeCell ref="M758:M759"/>
    <mergeCell ref="D752:D753"/>
    <mergeCell ref="E752:E753"/>
    <mergeCell ref="F752:F753"/>
    <mergeCell ref="G752:K753"/>
    <mergeCell ref="L752:L753"/>
    <mergeCell ref="M752:M753"/>
    <mergeCell ref="D754:D755"/>
    <mergeCell ref="E754:E755"/>
    <mergeCell ref="F754:F755"/>
    <mergeCell ref="G754:K755"/>
    <mergeCell ref="L754:L755"/>
    <mergeCell ref="M754:M755"/>
    <mergeCell ref="D748:D749"/>
    <mergeCell ref="E748:E749"/>
    <mergeCell ref="F748:F749"/>
    <mergeCell ref="G748:K749"/>
    <mergeCell ref="L748:L749"/>
    <mergeCell ref="M748:M749"/>
    <mergeCell ref="D750:D751"/>
    <mergeCell ref="E750:E751"/>
    <mergeCell ref="F750:F751"/>
    <mergeCell ref="G750:K751"/>
    <mergeCell ref="L750:L751"/>
    <mergeCell ref="M750:M751"/>
    <mergeCell ref="F743:H743"/>
    <mergeCell ref="J743:K743"/>
    <mergeCell ref="L743:M743"/>
    <mergeCell ref="B744:D744"/>
    <mergeCell ref="J744:K744"/>
    <mergeCell ref="L744:M744"/>
    <mergeCell ref="D746:D747"/>
    <mergeCell ref="E746:E747"/>
    <mergeCell ref="G746:K746"/>
    <mergeCell ref="G747:K747"/>
    <mergeCell ref="E737:I737"/>
    <mergeCell ref="L739:M739"/>
    <mergeCell ref="J740:K740"/>
    <mergeCell ref="L740:M740"/>
    <mergeCell ref="B741:D741"/>
    <mergeCell ref="J741:K741"/>
    <mergeCell ref="L741:M741"/>
    <mergeCell ref="F742:H742"/>
    <mergeCell ref="J742:K742"/>
    <mergeCell ref="L742:M742"/>
    <mergeCell ref="D730:D731"/>
    <mergeCell ref="E730:E731"/>
    <mergeCell ref="F730:F731"/>
    <mergeCell ref="G730:K731"/>
    <mergeCell ref="L730:L731"/>
    <mergeCell ref="M730:M731"/>
    <mergeCell ref="A732:B735"/>
    <mergeCell ref="H732:H733"/>
    <mergeCell ref="I732:I733"/>
    <mergeCell ref="J732:K733"/>
    <mergeCell ref="L732:L733"/>
    <mergeCell ref="M732:M733"/>
    <mergeCell ref="H734:H735"/>
    <mergeCell ref="I734:I735"/>
    <mergeCell ref="J734:K735"/>
    <mergeCell ref="L734:L735"/>
    <mergeCell ref="M734:M735"/>
    <mergeCell ref="D726:D727"/>
    <mergeCell ref="E726:E727"/>
    <mergeCell ref="F726:F727"/>
    <mergeCell ref="G726:K727"/>
    <mergeCell ref="L726:L727"/>
    <mergeCell ref="M726:M727"/>
    <mergeCell ref="D728:D729"/>
    <mergeCell ref="E728:E729"/>
    <mergeCell ref="F728:F729"/>
    <mergeCell ref="G728:K729"/>
    <mergeCell ref="L728:L729"/>
    <mergeCell ref="M728:M729"/>
    <mergeCell ref="D722:D723"/>
    <mergeCell ref="E722:E723"/>
    <mergeCell ref="F722:F723"/>
    <mergeCell ref="G722:K723"/>
    <mergeCell ref="L722:L723"/>
    <mergeCell ref="M722:M723"/>
    <mergeCell ref="D724:D725"/>
    <mergeCell ref="E724:E725"/>
    <mergeCell ref="F724:F725"/>
    <mergeCell ref="G724:K725"/>
    <mergeCell ref="L724:L725"/>
    <mergeCell ref="M724:M725"/>
    <mergeCell ref="D718:D719"/>
    <mergeCell ref="E718:E719"/>
    <mergeCell ref="F718:F719"/>
    <mergeCell ref="G718:K719"/>
    <mergeCell ref="L718:L719"/>
    <mergeCell ref="M718:M719"/>
    <mergeCell ref="D720:D721"/>
    <mergeCell ref="E720:E721"/>
    <mergeCell ref="F720:F721"/>
    <mergeCell ref="G720:K721"/>
    <mergeCell ref="L720:L721"/>
    <mergeCell ref="M720:M721"/>
    <mergeCell ref="D714:D715"/>
    <mergeCell ref="E714:E715"/>
    <mergeCell ref="F714:F715"/>
    <mergeCell ref="G714:K715"/>
    <mergeCell ref="L714:L715"/>
    <mergeCell ref="M714:M715"/>
    <mergeCell ref="D716:D717"/>
    <mergeCell ref="E716:E717"/>
    <mergeCell ref="F716:F717"/>
    <mergeCell ref="G716:K717"/>
    <mergeCell ref="L716:L717"/>
    <mergeCell ref="M716:M717"/>
    <mergeCell ref="D710:D711"/>
    <mergeCell ref="E710:E711"/>
    <mergeCell ref="F710:F711"/>
    <mergeCell ref="G710:K711"/>
    <mergeCell ref="L710:L711"/>
    <mergeCell ref="M710:M711"/>
    <mergeCell ref="D712:D713"/>
    <mergeCell ref="E712:E713"/>
    <mergeCell ref="F712:F713"/>
    <mergeCell ref="G712:K713"/>
    <mergeCell ref="L712:L713"/>
    <mergeCell ref="M712:M713"/>
    <mergeCell ref="D706:D707"/>
    <mergeCell ref="E706:E707"/>
    <mergeCell ref="F706:F707"/>
    <mergeCell ref="G706:K707"/>
    <mergeCell ref="L706:L707"/>
    <mergeCell ref="M706:M707"/>
    <mergeCell ref="D708:D709"/>
    <mergeCell ref="E708:E709"/>
    <mergeCell ref="F708:F709"/>
    <mergeCell ref="G708:K709"/>
    <mergeCell ref="L708:L709"/>
    <mergeCell ref="M708:M709"/>
    <mergeCell ref="D702:D703"/>
    <mergeCell ref="E702:E703"/>
    <mergeCell ref="F702:F703"/>
    <mergeCell ref="G702:K703"/>
    <mergeCell ref="L702:L703"/>
    <mergeCell ref="M702:M703"/>
    <mergeCell ref="D704:D705"/>
    <mergeCell ref="E704:E705"/>
    <mergeCell ref="F704:F705"/>
    <mergeCell ref="G704:K705"/>
    <mergeCell ref="L704:L705"/>
    <mergeCell ref="M704:M705"/>
    <mergeCell ref="F697:H697"/>
    <mergeCell ref="J697:K697"/>
    <mergeCell ref="L697:M697"/>
    <mergeCell ref="B698:D698"/>
    <mergeCell ref="J698:K698"/>
    <mergeCell ref="L698:M698"/>
    <mergeCell ref="D700:D701"/>
    <mergeCell ref="E700:E701"/>
    <mergeCell ref="G700:K700"/>
    <mergeCell ref="G701:K701"/>
    <mergeCell ref="E691:I691"/>
    <mergeCell ref="L693:M693"/>
    <mergeCell ref="J694:K694"/>
    <mergeCell ref="L694:M694"/>
    <mergeCell ref="B695:D695"/>
    <mergeCell ref="J695:K695"/>
    <mergeCell ref="L695:M695"/>
    <mergeCell ref="F696:H696"/>
    <mergeCell ref="J696:K696"/>
    <mergeCell ref="L696:M696"/>
    <mergeCell ref="D684:D685"/>
    <mergeCell ref="E684:E685"/>
    <mergeCell ref="F684:F685"/>
    <mergeCell ref="G684:K685"/>
    <mergeCell ref="L684:L685"/>
    <mergeCell ref="M684:M685"/>
    <mergeCell ref="A686:B689"/>
    <mergeCell ref="H686:H687"/>
    <mergeCell ref="I686:I687"/>
    <mergeCell ref="J686:K687"/>
    <mergeCell ref="L686:L687"/>
    <mergeCell ref="M686:M687"/>
    <mergeCell ref="H688:H689"/>
    <mergeCell ref="I688:I689"/>
    <mergeCell ref="J688:K689"/>
    <mergeCell ref="L688:L689"/>
    <mergeCell ref="M688:M689"/>
    <mergeCell ref="D680:D681"/>
    <mergeCell ref="E680:E681"/>
    <mergeCell ref="F680:F681"/>
    <mergeCell ref="G680:K681"/>
    <mergeCell ref="L680:L681"/>
    <mergeCell ref="M680:M681"/>
    <mergeCell ref="D682:D683"/>
    <mergeCell ref="E682:E683"/>
    <mergeCell ref="F682:F683"/>
    <mergeCell ref="G682:K683"/>
    <mergeCell ref="L682:L683"/>
    <mergeCell ref="M682:M683"/>
    <mergeCell ref="D676:D677"/>
    <mergeCell ref="E676:E677"/>
    <mergeCell ref="F676:F677"/>
    <mergeCell ref="G676:K677"/>
    <mergeCell ref="L676:L677"/>
    <mergeCell ref="M676:M677"/>
    <mergeCell ref="D678:D679"/>
    <mergeCell ref="E678:E679"/>
    <mergeCell ref="F678:F679"/>
    <mergeCell ref="G678:K679"/>
    <mergeCell ref="L678:L679"/>
    <mergeCell ref="M678:M679"/>
    <mergeCell ref="D672:D673"/>
    <mergeCell ref="E672:E673"/>
    <mergeCell ref="F672:F673"/>
    <mergeCell ref="G672:K673"/>
    <mergeCell ref="L672:L673"/>
    <mergeCell ref="M672:M673"/>
    <mergeCell ref="D674:D675"/>
    <mergeCell ref="E674:E675"/>
    <mergeCell ref="F674:F675"/>
    <mergeCell ref="G674:K675"/>
    <mergeCell ref="L674:L675"/>
    <mergeCell ref="M674:M675"/>
    <mergeCell ref="D668:D669"/>
    <mergeCell ref="E668:E669"/>
    <mergeCell ref="F668:F669"/>
    <mergeCell ref="G668:K669"/>
    <mergeCell ref="L668:L669"/>
    <mergeCell ref="M668:M669"/>
    <mergeCell ref="D670:D671"/>
    <mergeCell ref="E670:E671"/>
    <mergeCell ref="F670:F671"/>
    <mergeCell ref="G670:K671"/>
    <mergeCell ref="L670:L671"/>
    <mergeCell ref="M670:M671"/>
    <mergeCell ref="D664:D665"/>
    <mergeCell ref="E664:E665"/>
    <mergeCell ref="F664:F665"/>
    <mergeCell ref="G664:K665"/>
    <mergeCell ref="L664:L665"/>
    <mergeCell ref="M664:M665"/>
    <mergeCell ref="D666:D667"/>
    <mergeCell ref="E666:E667"/>
    <mergeCell ref="F666:F667"/>
    <mergeCell ref="G666:K667"/>
    <mergeCell ref="L666:L667"/>
    <mergeCell ref="M666:M667"/>
    <mergeCell ref="D660:D661"/>
    <mergeCell ref="E660:E661"/>
    <mergeCell ref="F660:F661"/>
    <mergeCell ref="G660:K661"/>
    <mergeCell ref="L660:L661"/>
    <mergeCell ref="M660:M661"/>
    <mergeCell ref="D662:D663"/>
    <mergeCell ref="E662:E663"/>
    <mergeCell ref="F662:F663"/>
    <mergeCell ref="G662:K663"/>
    <mergeCell ref="L662:L663"/>
    <mergeCell ref="M662:M663"/>
    <mergeCell ref="D656:D657"/>
    <mergeCell ref="E656:E657"/>
    <mergeCell ref="F656:F657"/>
    <mergeCell ref="G656:K657"/>
    <mergeCell ref="L656:L657"/>
    <mergeCell ref="M656:M657"/>
    <mergeCell ref="D658:D659"/>
    <mergeCell ref="E658:E659"/>
    <mergeCell ref="F658:F659"/>
    <mergeCell ref="G658:K659"/>
    <mergeCell ref="L658:L659"/>
    <mergeCell ref="M658:M659"/>
    <mergeCell ref="F651:H651"/>
    <mergeCell ref="J651:K651"/>
    <mergeCell ref="L651:M651"/>
    <mergeCell ref="B652:D652"/>
    <mergeCell ref="J652:K652"/>
    <mergeCell ref="L652:M652"/>
    <mergeCell ref="D654:D655"/>
    <mergeCell ref="E654:E655"/>
    <mergeCell ref="G654:K654"/>
    <mergeCell ref="G655:K655"/>
    <mergeCell ref="E645:I645"/>
    <mergeCell ref="L647:M647"/>
    <mergeCell ref="J648:K648"/>
    <mergeCell ref="L648:M648"/>
    <mergeCell ref="B649:D649"/>
    <mergeCell ref="J649:K649"/>
    <mergeCell ref="L649:M649"/>
    <mergeCell ref="F650:H650"/>
    <mergeCell ref="J650:K650"/>
    <mergeCell ref="L650:M650"/>
    <mergeCell ref="D638:D639"/>
    <mergeCell ref="E638:E639"/>
    <mergeCell ref="F638:F639"/>
    <mergeCell ref="G638:K639"/>
    <mergeCell ref="L638:L639"/>
    <mergeCell ref="M638:M639"/>
    <mergeCell ref="A640:B643"/>
    <mergeCell ref="H640:H641"/>
    <mergeCell ref="I640:I641"/>
    <mergeCell ref="J640:K641"/>
    <mergeCell ref="L640:L641"/>
    <mergeCell ref="M640:M641"/>
    <mergeCell ref="H642:H643"/>
    <mergeCell ref="I642:I643"/>
    <mergeCell ref="J642:K643"/>
    <mergeCell ref="L642:L643"/>
    <mergeCell ref="M642:M643"/>
    <mergeCell ref="D634:D635"/>
    <mergeCell ref="E634:E635"/>
    <mergeCell ref="F634:F635"/>
    <mergeCell ref="G634:K635"/>
    <mergeCell ref="L634:L635"/>
    <mergeCell ref="M634:M635"/>
    <mergeCell ref="D636:D637"/>
    <mergeCell ref="E636:E637"/>
    <mergeCell ref="F636:F637"/>
    <mergeCell ref="G636:K637"/>
    <mergeCell ref="L636:L637"/>
    <mergeCell ref="M636:M637"/>
    <mergeCell ref="D630:D631"/>
    <mergeCell ref="E630:E631"/>
    <mergeCell ref="F630:F631"/>
    <mergeCell ref="G630:K631"/>
    <mergeCell ref="L630:L631"/>
    <mergeCell ref="M630:M631"/>
    <mergeCell ref="D632:D633"/>
    <mergeCell ref="E632:E633"/>
    <mergeCell ref="F632:F633"/>
    <mergeCell ref="G632:K633"/>
    <mergeCell ref="L632:L633"/>
    <mergeCell ref="M632:M633"/>
    <mergeCell ref="D626:D627"/>
    <mergeCell ref="E626:E627"/>
    <mergeCell ref="F626:F627"/>
    <mergeCell ref="G626:K627"/>
    <mergeCell ref="L626:L627"/>
    <mergeCell ref="M626:M627"/>
    <mergeCell ref="D628:D629"/>
    <mergeCell ref="E628:E629"/>
    <mergeCell ref="F628:F629"/>
    <mergeCell ref="G628:K629"/>
    <mergeCell ref="L628:L629"/>
    <mergeCell ref="M628:M629"/>
    <mergeCell ref="D622:D623"/>
    <mergeCell ref="E622:E623"/>
    <mergeCell ref="F622:F623"/>
    <mergeCell ref="G622:K623"/>
    <mergeCell ref="L622:L623"/>
    <mergeCell ref="M622:M623"/>
    <mergeCell ref="D624:D625"/>
    <mergeCell ref="E624:E625"/>
    <mergeCell ref="F624:F625"/>
    <mergeCell ref="G624:K625"/>
    <mergeCell ref="L624:L625"/>
    <mergeCell ref="M624:M625"/>
    <mergeCell ref="D618:D619"/>
    <mergeCell ref="E618:E619"/>
    <mergeCell ref="F618:F619"/>
    <mergeCell ref="G618:K619"/>
    <mergeCell ref="L618:L619"/>
    <mergeCell ref="M618:M619"/>
    <mergeCell ref="D620:D621"/>
    <mergeCell ref="E620:E621"/>
    <mergeCell ref="F620:F621"/>
    <mergeCell ref="G620:K621"/>
    <mergeCell ref="L620:L621"/>
    <mergeCell ref="M620:M621"/>
    <mergeCell ref="D614:D615"/>
    <mergeCell ref="E614:E615"/>
    <mergeCell ref="F614:F615"/>
    <mergeCell ref="G614:K615"/>
    <mergeCell ref="L614:L615"/>
    <mergeCell ref="M614:M615"/>
    <mergeCell ref="D616:D617"/>
    <mergeCell ref="E616:E617"/>
    <mergeCell ref="F616:F617"/>
    <mergeCell ref="G616:K617"/>
    <mergeCell ref="L616:L617"/>
    <mergeCell ref="M616:M617"/>
    <mergeCell ref="D610:D611"/>
    <mergeCell ref="E610:E611"/>
    <mergeCell ref="F610:F611"/>
    <mergeCell ref="G610:K611"/>
    <mergeCell ref="L610:L611"/>
    <mergeCell ref="M610:M611"/>
    <mergeCell ref="D612:D613"/>
    <mergeCell ref="E612:E613"/>
    <mergeCell ref="F612:F613"/>
    <mergeCell ref="G612:K613"/>
    <mergeCell ref="L612:L613"/>
    <mergeCell ref="M612:M613"/>
    <mergeCell ref="F605:H605"/>
    <mergeCell ref="J605:K605"/>
    <mergeCell ref="L605:M605"/>
    <mergeCell ref="B606:D606"/>
    <mergeCell ref="J606:K606"/>
    <mergeCell ref="L606:M606"/>
    <mergeCell ref="D608:D609"/>
    <mergeCell ref="E608:E609"/>
    <mergeCell ref="G608:K608"/>
    <mergeCell ref="G609:K609"/>
    <mergeCell ref="E599:I599"/>
    <mergeCell ref="L601:M601"/>
    <mergeCell ref="J602:K602"/>
    <mergeCell ref="L602:M602"/>
    <mergeCell ref="B603:D603"/>
    <mergeCell ref="J603:K603"/>
    <mergeCell ref="L603:M603"/>
    <mergeCell ref="F604:H604"/>
    <mergeCell ref="J604:K604"/>
    <mergeCell ref="L604:M604"/>
    <mergeCell ref="D592:D593"/>
    <mergeCell ref="E592:E593"/>
    <mergeCell ref="F592:F593"/>
    <mergeCell ref="G592:K593"/>
    <mergeCell ref="L592:L593"/>
    <mergeCell ref="M592:M593"/>
    <mergeCell ref="A594:B597"/>
    <mergeCell ref="H594:H595"/>
    <mergeCell ref="I594:I595"/>
    <mergeCell ref="J594:K595"/>
    <mergeCell ref="L594:L595"/>
    <mergeCell ref="M594:M595"/>
    <mergeCell ref="H596:H597"/>
    <mergeCell ref="I596:I597"/>
    <mergeCell ref="J596:K597"/>
    <mergeCell ref="L596:L597"/>
    <mergeCell ref="M596:M597"/>
    <mergeCell ref="D588:D589"/>
    <mergeCell ref="E588:E589"/>
    <mergeCell ref="F588:F589"/>
    <mergeCell ref="G588:K589"/>
    <mergeCell ref="L588:L589"/>
    <mergeCell ref="M588:M589"/>
    <mergeCell ref="D590:D591"/>
    <mergeCell ref="E590:E591"/>
    <mergeCell ref="F590:F591"/>
    <mergeCell ref="G590:K591"/>
    <mergeCell ref="L590:L591"/>
    <mergeCell ref="M590:M591"/>
    <mergeCell ref="D584:D585"/>
    <mergeCell ref="E584:E585"/>
    <mergeCell ref="F584:F585"/>
    <mergeCell ref="G584:K585"/>
    <mergeCell ref="L584:L585"/>
    <mergeCell ref="M584:M585"/>
    <mergeCell ref="D586:D587"/>
    <mergeCell ref="E586:E587"/>
    <mergeCell ref="F586:F587"/>
    <mergeCell ref="G586:K587"/>
    <mergeCell ref="L586:L587"/>
    <mergeCell ref="M586:M587"/>
    <mergeCell ref="D580:D581"/>
    <mergeCell ref="E580:E581"/>
    <mergeCell ref="F580:F581"/>
    <mergeCell ref="G580:K581"/>
    <mergeCell ref="L580:L581"/>
    <mergeCell ref="M580:M581"/>
    <mergeCell ref="D582:D583"/>
    <mergeCell ref="E582:E583"/>
    <mergeCell ref="F582:F583"/>
    <mergeCell ref="G582:K583"/>
    <mergeCell ref="L582:L583"/>
    <mergeCell ref="M582:M583"/>
    <mergeCell ref="D576:D577"/>
    <mergeCell ref="E576:E577"/>
    <mergeCell ref="F576:F577"/>
    <mergeCell ref="G576:K577"/>
    <mergeCell ref="L576:L577"/>
    <mergeCell ref="M576:M577"/>
    <mergeCell ref="D578:D579"/>
    <mergeCell ref="E578:E579"/>
    <mergeCell ref="F578:F579"/>
    <mergeCell ref="G578:K579"/>
    <mergeCell ref="L578:L579"/>
    <mergeCell ref="M578:M579"/>
    <mergeCell ref="D572:D573"/>
    <mergeCell ref="E572:E573"/>
    <mergeCell ref="F572:F573"/>
    <mergeCell ref="G572:K573"/>
    <mergeCell ref="L572:L573"/>
    <mergeCell ref="M572:M573"/>
    <mergeCell ref="D574:D575"/>
    <mergeCell ref="E574:E575"/>
    <mergeCell ref="F574:F575"/>
    <mergeCell ref="G574:K575"/>
    <mergeCell ref="L574:L575"/>
    <mergeCell ref="M574:M575"/>
    <mergeCell ref="D568:D569"/>
    <mergeCell ref="E568:E569"/>
    <mergeCell ref="F568:F569"/>
    <mergeCell ref="G568:K569"/>
    <mergeCell ref="L568:L569"/>
    <mergeCell ref="M568:M569"/>
    <mergeCell ref="D570:D571"/>
    <mergeCell ref="E570:E571"/>
    <mergeCell ref="F570:F571"/>
    <mergeCell ref="G570:K571"/>
    <mergeCell ref="L570:L571"/>
    <mergeCell ref="M570:M571"/>
    <mergeCell ref="D564:D565"/>
    <mergeCell ref="E564:E565"/>
    <mergeCell ref="F564:F565"/>
    <mergeCell ref="G564:K565"/>
    <mergeCell ref="L564:L565"/>
    <mergeCell ref="M564:M565"/>
    <mergeCell ref="D566:D567"/>
    <mergeCell ref="E566:E567"/>
    <mergeCell ref="F566:F567"/>
    <mergeCell ref="G566:K567"/>
    <mergeCell ref="L566:L567"/>
    <mergeCell ref="M566:M567"/>
    <mergeCell ref="F559:H559"/>
    <mergeCell ref="J559:K559"/>
    <mergeCell ref="L559:M559"/>
    <mergeCell ref="B560:D560"/>
    <mergeCell ref="J560:K560"/>
    <mergeCell ref="L560:M560"/>
    <mergeCell ref="D562:D563"/>
    <mergeCell ref="E562:E563"/>
    <mergeCell ref="G562:K562"/>
    <mergeCell ref="G563:K563"/>
    <mergeCell ref="E553:I553"/>
    <mergeCell ref="L555:M555"/>
    <mergeCell ref="J556:K556"/>
    <mergeCell ref="L556:M556"/>
    <mergeCell ref="B557:D557"/>
    <mergeCell ref="J557:K557"/>
    <mergeCell ref="L557:M557"/>
    <mergeCell ref="F558:H558"/>
    <mergeCell ref="J558:K558"/>
    <mergeCell ref="L558:M558"/>
    <mergeCell ref="D546:D547"/>
    <mergeCell ref="E546:E547"/>
    <mergeCell ref="F546:F547"/>
    <mergeCell ref="G546:K547"/>
    <mergeCell ref="L546:L547"/>
    <mergeCell ref="M546:M547"/>
    <mergeCell ref="A548:B551"/>
    <mergeCell ref="H548:H549"/>
    <mergeCell ref="I548:I549"/>
    <mergeCell ref="J548:K549"/>
    <mergeCell ref="L548:L549"/>
    <mergeCell ref="M548:M549"/>
    <mergeCell ref="H550:H551"/>
    <mergeCell ref="I550:I551"/>
    <mergeCell ref="J550:K551"/>
    <mergeCell ref="L550:L551"/>
    <mergeCell ref="M550:M551"/>
    <mergeCell ref="D542:D543"/>
    <mergeCell ref="E542:E543"/>
    <mergeCell ref="F542:F543"/>
    <mergeCell ref="G542:K543"/>
    <mergeCell ref="L542:L543"/>
    <mergeCell ref="M542:M543"/>
    <mergeCell ref="D544:D545"/>
    <mergeCell ref="E544:E545"/>
    <mergeCell ref="F544:F545"/>
    <mergeCell ref="G544:K545"/>
    <mergeCell ref="L544:L545"/>
    <mergeCell ref="M544:M545"/>
    <mergeCell ref="D538:D539"/>
    <mergeCell ref="E538:E539"/>
    <mergeCell ref="F538:F539"/>
    <mergeCell ref="G538:K539"/>
    <mergeCell ref="L538:L539"/>
    <mergeCell ref="M538:M539"/>
    <mergeCell ref="D540:D541"/>
    <mergeCell ref="E540:E541"/>
    <mergeCell ref="F540:F541"/>
    <mergeCell ref="G540:K541"/>
    <mergeCell ref="L540:L541"/>
    <mergeCell ref="M540:M541"/>
    <mergeCell ref="D534:D535"/>
    <mergeCell ref="E534:E535"/>
    <mergeCell ref="F534:F535"/>
    <mergeCell ref="G534:K535"/>
    <mergeCell ref="L534:L535"/>
    <mergeCell ref="M534:M535"/>
    <mergeCell ref="D536:D537"/>
    <mergeCell ref="E536:E537"/>
    <mergeCell ref="F536:F537"/>
    <mergeCell ref="G536:K537"/>
    <mergeCell ref="L536:L537"/>
    <mergeCell ref="M536:M537"/>
    <mergeCell ref="D530:D531"/>
    <mergeCell ref="E530:E531"/>
    <mergeCell ref="F530:F531"/>
    <mergeCell ref="G530:K531"/>
    <mergeCell ref="L530:L531"/>
    <mergeCell ref="M530:M531"/>
    <mergeCell ref="D532:D533"/>
    <mergeCell ref="E532:E533"/>
    <mergeCell ref="F532:F533"/>
    <mergeCell ref="G532:K533"/>
    <mergeCell ref="L532:L533"/>
    <mergeCell ref="M532:M533"/>
    <mergeCell ref="D526:D527"/>
    <mergeCell ref="E526:E527"/>
    <mergeCell ref="F526:F527"/>
    <mergeCell ref="G526:K527"/>
    <mergeCell ref="L526:L527"/>
    <mergeCell ref="M526:M527"/>
    <mergeCell ref="D528:D529"/>
    <mergeCell ref="E528:E529"/>
    <mergeCell ref="F528:F529"/>
    <mergeCell ref="G528:K529"/>
    <mergeCell ref="L528:L529"/>
    <mergeCell ref="M528:M529"/>
    <mergeCell ref="D522:D523"/>
    <mergeCell ref="E522:E523"/>
    <mergeCell ref="F522:F523"/>
    <mergeCell ref="G522:K523"/>
    <mergeCell ref="L522:L523"/>
    <mergeCell ref="M522:M523"/>
    <mergeCell ref="D524:D525"/>
    <mergeCell ref="E524:E525"/>
    <mergeCell ref="F524:F525"/>
    <mergeCell ref="G524:K525"/>
    <mergeCell ref="L524:L525"/>
    <mergeCell ref="M524:M525"/>
    <mergeCell ref="D518:D519"/>
    <mergeCell ref="E518:E519"/>
    <mergeCell ref="F518:F519"/>
    <mergeCell ref="G518:K519"/>
    <mergeCell ref="L518:L519"/>
    <mergeCell ref="M518:M519"/>
    <mergeCell ref="D520:D521"/>
    <mergeCell ref="E520:E521"/>
    <mergeCell ref="F520:F521"/>
    <mergeCell ref="G520:K521"/>
    <mergeCell ref="L520:L521"/>
    <mergeCell ref="M520:M521"/>
    <mergeCell ref="F513:H513"/>
    <mergeCell ref="J513:K513"/>
    <mergeCell ref="L513:M513"/>
    <mergeCell ref="B514:D514"/>
    <mergeCell ref="J514:K514"/>
    <mergeCell ref="L514:M514"/>
    <mergeCell ref="D516:D517"/>
    <mergeCell ref="E516:E517"/>
    <mergeCell ref="G516:K516"/>
    <mergeCell ref="G517:K517"/>
    <mergeCell ref="E507:I507"/>
    <mergeCell ref="L509:M509"/>
    <mergeCell ref="J510:K510"/>
    <mergeCell ref="L510:M510"/>
    <mergeCell ref="B511:D511"/>
    <mergeCell ref="J511:K511"/>
    <mergeCell ref="L511:M511"/>
    <mergeCell ref="F512:H512"/>
    <mergeCell ref="J512:K512"/>
    <mergeCell ref="L512:M512"/>
    <mergeCell ref="D500:D501"/>
    <mergeCell ref="E500:E501"/>
    <mergeCell ref="F500:F501"/>
    <mergeCell ref="G500:K501"/>
    <mergeCell ref="L500:L501"/>
    <mergeCell ref="M500:M501"/>
    <mergeCell ref="A502:B505"/>
    <mergeCell ref="H502:H503"/>
    <mergeCell ref="I502:I503"/>
    <mergeCell ref="J502:K503"/>
    <mergeCell ref="L502:L503"/>
    <mergeCell ref="M502:M503"/>
    <mergeCell ref="H504:H505"/>
    <mergeCell ref="I504:I505"/>
    <mergeCell ref="J504:K505"/>
    <mergeCell ref="L504:L505"/>
    <mergeCell ref="M504:M505"/>
    <mergeCell ref="D496:D497"/>
    <mergeCell ref="E496:E497"/>
    <mergeCell ref="F496:F497"/>
    <mergeCell ref="G496:K497"/>
    <mergeCell ref="L496:L497"/>
    <mergeCell ref="M496:M497"/>
    <mergeCell ref="D498:D499"/>
    <mergeCell ref="E498:E499"/>
    <mergeCell ref="F498:F499"/>
    <mergeCell ref="G498:K499"/>
    <mergeCell ref="L498:L499"/>
    <mergeCell ref="M498:M499"/>
    <mergeCell ref="D492:D493"/>
    <mergeCell ref="E492:E493"/>
    <mergeCell ref="F492:F493"/>
    <mergeCell ref="G492:K493"/>
    <mergeCell ref="L492:L493"/>
    <mergeCell ref="M492:M493"/>
    <mergeCell ref="D494:D495"/>
    <mergeCell ref="E494:E495"/>
    <mergeCell ref="F494:F495"/>
    <mergeCell ref="G494:K495"/>
    <mergeCell ref="L494:L495"/>
    <mergeCell ref="M494:M495"/>
    <mergeCell ref="D488:D489"/>
    <mergeCell ref="E488:E489"/>
    <mergeCell ref="F488:F489"/>
    <mergeCell ref="G488:K489"/>
    <mergeCell ref="L488:L489"/>
    <mergeCell ref="M488:M489"/>
    <mergeCell ref="D490:D491"/>
    <mergeCell ref="E490:E491"/>
    <mergeCell ref="F490:F491"/>
    <mergeCell ref="G490:K491"/>
    <mergeCell ref="L490:L491"/>
    <mergeCell ref="M490:M491"/>
    <mergeCell ref="D484:D485"/>
    <mergeCell ref="E484:E485"/>
    <mergeCell ref="F484:F485"/>
    <mergeCell ref="G484:K485"/>
    <mergeCell ref="L484:L485"/>
    <mergeCell ref="M484:M485"/>
    <mergeCell ref="D486:D487"/>
    <mergeCell ref="E486:E487"/>
    <mergeCell ref="F486:F487"/>
    <mergeCell ref="G486:K487"/>
    <mergeCell ref="L486:L487"/>
    <mergeCell ref="M486:M487"/>
    <mergeCell ref="D480:D481"/>
    <mergeCell ref="E480:E481"/>
    <mergeCell ref="F480:F481"/>
    <mergeCell ref="G480:K481"/>
    <mergeCell ref="L480:L481"/>
    <mergeCell ref="M480:M481"/>
    <mergeCell ref="D482:D483"/>
    <mergeCell ref="E482:E483"/>
    <mergeCell ref="F482:F483"/>
    <mergeCell ref="G482:K483"/>
    <mergeCell ref="L482:L483"/>
    <mergeCell ref="M482:M483"/>
    <mergeCell ref="D476:D477"/>
    <mergeCell ref="E476:E477"/>
    <mergeCell ref="F476:F477"/>
    <mergeCell ref="G476:K477"/>
    <mergeCell ref="L476:L477"/>
    <mergeCell ref="M476:M477"/>
    <mergeCell ref="D478:D479"/>
    <mergeCell ref="E478:E479"/>
    <mergeCell ref="F478:F479"/>
    <mergeCell ref="G478:K479"/>
    <mergeCell ref="L478:L479"/>
    <mergeCell ref="M478:M479"/>
    <mergeCell ref="D472:D473"/>
    <mergeCell ref="E472:E473"/>
    <mergeCell ref="F472:F473"/>
    <mergeCell ref="G472:K473"/>
    <mergeCell ref="L472:L473"/>
    <mergeCell ref="M472:M473"/>
    <mergeCell ref="D474:D475"/>
    <mergeCell ref="E474:E475"/>
    <mergeCell ref="F474:F475"/>
    <mergeCell ref="G474:K475"/>
    <mergeCell ref="L474:L475"/>
    <mergeCell ref="M474:M475"/>
    <mergeCell ref="F467:H467"/>
    <mergeCell ref="J467:K467"/>
    <mergeCell ref="L467:M467"/>
    <mergeCell ref="B468:D468"/>
    <mergeCell ref="J468:K468"/>
    <mergeCell ref="L468:M468"/>
    <mergeCell ref="D470:D471"/>
    <mergeCell ref="E470:E471"/>
    <mergeCell ref="G470:K470"/>
    <mergeCell ref="G471:K471"/>
    <mergeCell ref="E461:I461"/>
    <mergeCell ref="L463:M463"/>
    <mergeCell ref="J464:K464"/>
    <mergeCell ref="L464:M464"/>
    <mergeCell ref="B465:D465"/>
    <mergeCell ref="J465:K465"/>
    <mergeCell ref="L465:M465"/>
    <mergeCell ref="F466:H466"/>
    <mergeCell ref="J466:K466"/>
    <mergeCell ref="L466:M466"/>
    <mergeCell ref="D454:D455"/>
    <mergeCell ref="E454:E455"/>
    <mergeCell ref="F454:F455"/>
    <mergeCell ref="G454:K455"/>
    <mergeCell ref="L454:L455"/>
    <mergeCell ref="M454:M455"/>
    <mergeCell ref="A456:B459"/>
    <mergeCell ref="H456:H457"/>
    <mergeCell ref="I456:I457"/>
    <mergeCell ref="J456:K457"/>
    <mergeCell ref="L456:L457"/>
    <mergeCell ref="M456:M457"/>
    <mergeCell ref="H458:H459"/>
    <mergeCell ref="I458:I459"/>
    <mergeCell ref="J458:K459"/>
    <mergeCell ref="L458:L459"/>
    <mergeCell ref="M458:M459"/>
    <mergeCell ref="D450:D451"/>
    <mergeCell ref="E450:E451"/>
    <mergeCell ref="F450:F451"/>
    <mergeCell ref="G450:K451"/>
    <mergeCell ref="L450:L451"/>
    <mergeCell ref="M450:M451"/>
    <mergeCell ref="D452:D453"/>
    <mergeCell ref="E452:E453"/>
    <mergeCell ref="F452:F453"/>
    <mergeCell ref="G452:K453"/>
    <mergeCell ref="L452:L453"/>
    <mergeCell ref="M452:M453"/>
    <mergeCell ref="D446:D447"/>
    <mergeCell ref="E446:E447"/>
    <mergeCell ref="F446:F447"/>
    <mergeCell ref="G446:K447"/>
    <mergeCell ref="L446:L447"/>
    <mergeCell ref="M446:M447"/>
    <mergeCell ref="D448:D449"/>
    <mergeCell ref="E448:E449"/>
    <mergeCell ref="F448:F449"/>
    <mergeCell ref="G448:K449"/>
    <mergeCell ref="L448:L449"/>
    <mergeCell ref="M448:M449"/>
    <mergeCell ref="D442:D443"/>
    <mergeCell ref="E442:E443"/>
    <mergeCell ref="F442:F443"/>
    <mergeCell ref="G442:K443"/>
    <mergeCell ref="L442:L443"/>
    <mergeCell ref="M442:M443"/>
    <mergeCell ref="D444:D445"/>
    <mergeCell ref="E444:E445"/>
    <mergeCell ref="F444:F445"/>
    <mergeCell ref="G444:K445"/>
    <mergeCell ref="L444:L445"/>
    <mergeCell ref="M444:M445"/>
    <mergeCell ref="D438:D439"/>
    <mergeCell ref="E438:E439"/>
    <mergeCell ref="F438:F439"/>
    <mergeCell ref="G438:K439"/>
    <mergeCell ref="L438:L439"/>
    <mergeCell ref="M438:M439"/>
    <mergeCell ref="D440:D441"/>
    <mergeCell ref="E440:E441"/>
    <mergeCell ref="F440:F441"/>
    <mergeCell ref="G440:K441"/>
    <mergeCell ref="L440:L441"/>
    <mergeCell ref="M440:M441"/>
    <mergeCell ref="D434:D435"/>
    <mergeCell ref="E434:E435"/>
    <mergeCell ref="F434:F435"/>
    <mergeCell ref="G434:K435"/>
    <mergeCell ref="L434:L435"/>
    <mergeCell ref="M434:M435"/>
    <mergeCell ref="D436:D437"/>
    <mergeCell ref="E436:E437"/>
    <mergeCell ref="F436:F437"/>
    <mergeCell ref="G436:K437"/>
    <mergeCell ref="L436:L437"/>
    <mergeCell ref="M436:M437"/>
    <mergeCell ref="D430:D431"/>
    <mergeCell ref="E430:E431"/>
    <mergeCell ref="F430:F431"/>
    <mergeCell ref="G430:K431"/>
    <mergeCell ref="L430:L431"/>
    <mergeCell ref="M430:M431"/>
    <mergeCell ref="D432:D433"/>
    <mergeCell ref="E432:E433"/>
    <mergeCell ref="F432:F433"/>
    <mergeCell ref="G432:K433"/>
    <mergeCell ref="L432:L433"/>
    <mergeCell ref="M432:M433"/>
    <mergeCell ref="D426:D427"/>
    <mergeCell ref="E426:E427"/>
    <mergeCell ref="F426:F427"/>
    <mergeCell ref="G426:K427"/>
    <mergeCell ref="L426:L427"/>
    <mergeCell ref="M426:M427"/>
    <mergeCell ref="D428:D429"/>
    <mergeCell ref="E428:E429"/>
    <mergeCell ref="F428:F429"/>
    <mergeCell ref="G428:K429"/>
    <mergeCell ref="L428:L429"/>
    <mergeCell ref="M428:M429"/>
    <mergeCell ref="F421:H421"/>
    <mergeCell ref="J421:K421"/>
    <mergeCell ref="L421:M421"/>
    <mergeCell ref="B422:D422"/>
    <mergeCell ref="J422:K422"/>
    <mergeCell ref="L422:M422"/>
    <mergeCell ref="D424:D425"/>
    <mergeCell ref="E424:E425"/>
    <mergeCell ref="G424:K424"/>
    <mergeCell ref="G425:K425"/>
    <mergeCell ref="E415:I415"/>
    <mergeCell ref="L417:M417"/>
    <mergeCell ref="J418:K418"/>
    <mergeCell ref="L418:M418"/>
    <mergeCell ref="B419:D419"/>
    <mergeCell ref="J419:K419"/>
    <mergeCell ref="L419:M419"/>
    <mergeCell ref="F420:H420"/>
    <mergeCell ref="J420:K420"/>
    <mergeCell ref="L420:M420"/>
    <mergeCell ref="D408:D409"/>
    <mergeCell ref="E408:E409"/>
    <mergeCell ref="F408:F409"/>
    <mergeCell ref="G408:K409"/>
    <mergeCell ref="L408:L409"/>
    <mergeCell ref="M408:M409"/>
    <mergeCell ref="A410:B413"/>
    <mergeCell ref="H410:H411"/>
    <mergeCell ref="I410:I411"/>
    <mergeCell ref="J410:K411"/>
    <mergeCell ref="L410:L411"/>
    <mergeCell ref="M410:M411"/>
    <mergeCell ref="H412:H413"/>
    <mergeCell ref="I412:I413"/>
    <mergeCell ref="J412:K413"/>
    <mergeCell ref="L412:L413"/>
    <mergeCell ref="M412:M413"/>
    <mergeCell ref="D404:D405"/>
    <mergeCell ref="E404:E405"/>
    <mergeCell ref="F404:F405"/>
    <mergeCell ref="G404:K405"/>
    <mergeCell ref="L404:L405"/>
    <mergeCell ref="M404:M405"/>
    <mergeCell ref="D406:D407"/>
    <mergeCell ref="E406:E407"/>
    <mergeCell ref="F406:F407"/>
    <mergeCell ref="G406:K407"/>
    <mergeCell ref="L406:L407"/>
    <mergeCell ref="M406:M407"/>
    <mergeCell ref="D400:D401"/>
    <mergeCell ref="E400:E401"/>
    <mergeCell ref="F400:F401"/>
    <mergeCell ref="G400:K401"/>
    <mergeCell ref="L400:L401"/>
    <mergeCell ref="M400:M401"/>
    <mergeCell ref="D402:D403"/>
    <mergeCell ref="E402:E403"/>
    <mergeCell ref="F402:F403"/>
    <mergeCell ref="G402:K403"/>
    <mergeCell ref="L402:L403"/>
    <mergeCell ref="M402:M403"/>
    <mergeCell ref="D396:D397"/>
    <mergeCell ref="E396:E397"/>
    <mergeCell ref="F396:F397"/>
    <mergeCell ref="G396:K397"/>
    <mergeCell ref="L396:L397"/>
    <mergeCell ref="M396:M397"/>
    <mergeCell ref="D398:D399"/>
    <mergeCell ref="E398:E399"/>
    <mergeCell ref="F398:F399"/>
    <mergeCell ref="G398:K399"/>
    <mergeCell ref="L398:L399"/>
    <mergeCell ref="M398:M399"/>
    <mergeCell ref="D392:D393"/>
    <mergeCell ref="E392:E393"/>
    <mergeCell ref="F392:F393"/>
    <mergeCell ref="G392:K393"/>
    <mergeCell ref="L392:L393"/>
    <mergeCell ref="M392:M393"/>
    <mergeCell ref="D394:D395"/>
    <mergeCell ref="E394:E395"/>
    <mergeCell ref="F394:F395"/>
    <mergeCell ref="G394:K395"/>
    <mergeCell ref="L394:L395"/>
    <mergeCell ref="M394:M395"/>
    <mergeCell ref="D388:D389"/>
    <mergeCell ref="E388:E389"/>
    <mergeCell ref="F388:F389"/>
    <mergeCell ref="G388:K389"/>
    <mergeCell ref="L388:L389"/>
    <mergeCell ref="M388:M389"/>
    <mergeCell ref="D390:D391"/>
    <mergeCell ref="E390:E391"/>
    <mergeCell ref="F390:F391"/>
    <mergeCell ref="G390:K391"/>
    <mergeCell ref="L390:L391"/>
    <mergeCell ref="M390:M391"/>
    <mergeCell ref="D384:D385"/>
    <mergeCell ref="E384:E385"/>
    <mergeCell ref="F384:F385"/>
    <mergeCell ref="G384:K385"/>
    <mergeCell ref="L384:L385"/>
    <mergeCell ref="M384:M385"/>
    <mergeCell ref="D386:D387"/>
    <mergeCell ref="E386:E387"/>
    <mergeCell ref="F386:F387"/>
    <mergeCell ref="G386:K387"/>
    <mergeCell ref="L386:L387"/>
    <mergeCell ref="M386:M387"/>
    <mergeCell ref="D380:D381"/>
    <mergeCell ref="E380:E381"/>
    <mergeCell ref="F380:F381"/>
    <mergeCell ref="G380:K381"/>
    <mergeCell ref="L380:L381"/>
    <mergeCell ref="M380:M381"/>
    <mergeCell ref="D382:D383"/>
    <mergeCell ref="E382:E383"/>
    <mergeCell ref="F382:F383"/>
    <mergeCell ref="G382:K383"/>
    <mergeCell ref="L382:L383"/>
    <mergeCell ref="M382:M383"/>
    <mergeCell ref="F375:H375"/>
    <mergeCell ref="J375:K375"/>
    <mergeCell ref="L375:M375"/>
    <mergeCell ref="B376:D376"/>
    <mergeCell ref="J376:K376"/>
    <mergeCell ref="L376:M376"/>
    <mergeCell ref="D378:D379"/>
    <mergeCell ref="E378:E379"/>
    <mergeCell ref="G378:K378"/>
    <mergeCell ref="G379:K379"/>
    <mergeCell ref="E369:I369"/>
    <mergeCell ref="L371:M371"/>
    <mergeCell ref="J372:K372"/>
    <mergeCell ref="L372:M372"/>
    <mergeCell ref="B373:D373"/>
    <mergeCell ref="J373:K373"/>
    <mergeCell ref="L373:M373"/>
    <mergeCell ref="F374:H374"/>
    <mergeCell ref="J374:K374"/>
    <mergeCell ref="L374:M374"/>
    <mergeCell ref="D362:D363"/>
    <mergeCell ref="E362:E363"/>
    <mergeCell ref="F362:F363"/>
    <mergeCell ref="G362:K363"/>
    <mergeCell ref="L362:L363"/>
    <mergeCell ref="M362:M363"/>
    <mergeCell ref="A364:B367"/>
    <mergeCell ref="H364:H365"/>
    <mergeCell ref="I364:I365"/>
    <mergeCell ref="J364:K365"/>
    <mergeCell ref="L364:L365"/>
    <mergeCell ref="M364:M365"/>
    <mergeCell ref="H366:H367"/>
    <mergeCell ref="I366:I367"/>
    <mergeCell ref="J366:K367"/>
    <mergeCell ref="L366:L367"/>
    <mergeCell ref="M366:M367"/>
    <mergeCell ref="D358:D359"/>
    <mergeCell ref="E358:E359"/>
    <mergeCell ref="F358:F359"/>
    <mergeCell ref="G358:K359"/>
    <mergeCell ref="L358:L359"/>
    <mergeCell ref="M358:M359"/>
    <mergeCell ref="D360:D361"/>
    <mergeCell ref="E360:E361"/>
    <mergeCell ref="F360:F361"/>
    <mergeCell ref="G360:K361"/>
    <mergeCell ref="L360:L361"/>
    <mergeCell ref="M360:M361"/>
    <mergeCell ref="D354:D355"/>
    <mergeCell ref="E354:E355"/>
    <mergeCell ref="F354:F355"/>
    <mergeCell ref="G354:K355"/>
    <mergeCell ref="L354:L355"/>
    <mergeCell ref="M354:M355"/>
    <mergeCell ref="D356:D357"/>
    <mergeCell ref="E356:E357"/>
    <mergeCell ref="F356:F357"/>
    <mergeCell ref="G356:K357"/>
    <mergeCell ref="L356:L357"/>
    <mergeCell ref="M356:M357"/>
    <mergeCell ref="D350:D351"/>
    <mergeCell ref="E350:E351"/>
    <mergeCell ref="F350:F351"/>
    <mergeCell ref="G350:K351"/>
    <mergeCell ref="L350:L351"/>
    <mergeCell ref="M350:M351"/>
    <mergeCell ref="D352:D353"/>
    <mergeCell ref="E352:E353"/>
    <mergeCell ref="F352:F353"/>
    <mergeCell ref="G352:K353"/>
    <mergeCell ref="L352:L353"/>
    <mergeCell ref="M352:M353"/>
    <mergeCell ref="D346:D347"/>
    <mergeCell ref="E346:E347"/>
    <mergeCell ref="F346:F347"/>
    <mergeCell ref="G346:K347"/>
    <mergeCell ref="L346:L347"/>
    <mergeCell ref="M346:M347"/>
    <mergeCell ref="D348:D349"/>
    <mergeCell ref="E348:E349"/>
    <mergeCell ref="F348:F349"/>
    <mergeCell ref="G348:K349"/>
    <mergeCell ref="L348:L349"/>
    <mergeCell ref="M348:M349"/>
    <mergeCell ref="D342:D343"/>
    <mergeCell ref="E342:E343"/>
    <mergeCell ref="F342:F343"/>
    <mergeCell ref="G342:K343"/>
    <mergeCell ref="L342:L343"/>
    <mergeCell ref="M342:M343"/>
    <mergeCell ref="D344:D345"/>
    <mergeCell ref="E344:E345"/>
    <mergeCell ref="F344:F345"/>
    <mergeCell ref="G344:K345"/>
    <mergeCell ref="L344:L345"/>
    <mergeCell ref="M344:M345"/>
    <mergeCell ref="D338:D339"/>
    <mergeCell ref="E338:E339"/>
    <mergeCell ref="F338:F339"/>
    <mergeCell ref="G338:K339"/>
    <mergeCell ref="L338:L339"/>
    <mergeCell ref="M338:M339"/>
    <mergeCell ref="D340:D341"/>
    <mergeCell ref="E340:E341"/>
    <mergeCell ref="F340:F341"/>
    <mergeCell ref="G340:K341"/>
    <mergeCell ref="L340:L341"/>
    <mergeCell ref="M340:M341"/>
    <mergeCell ref="D334:D335"/>
    <mergeCell ref="E334:E335"/>
    <mergeCell ref="F334:F335"/>
    <mergeCell ref="G334:K335"/>
    <mergeCell ref="L334:L335"/>
    <mergeCell ref="M334:M335"/>
    <mergeCell ref="D336:D337"/>
    <mergeCell ref="E336:E337"/>
    <mergeCell ref="F336:F337"/>
    <mergeCell ref="G336:K337"/>
    <mergeCell ref="L336:L337"/>
    <mergeCell ref="M336:M337"/>
    <mergeCell ref="F329:H329"/>
    <mergeCell ref="J329:K329"/>
    <mergeCell ref="L329:M329"/>
    <mergeCell ref="B330:D330"/>
    <mergeCell ref="J330:K330"/>
    <mergeCell ref="L330:M330"/>
    <mergeCell ref="D332:D333"/>
    <mergeCell ref="E332:E333"/>
    <mergeCell ref="G332:K332"/>
    <mergeCell ref="G333:K333"/>
    <mergeCell ref="E323:I323"/>
    <mergeCell ref="L325:M325"/>
    <mergeCell ref="J326:K326"/>
    <mergeCell ref="L326:M326"/>
    <mergeCell ref="B327:D327"/>
    <mergeCell ref="J327:K327"/>
    <mergeCell ref="L327:M327"/>
    <mergeCell ref="F328:H328"/>
    <mergeCell ref="J328:K328"/>
    <mergeCell ref="L328:M328"/>
    <mergeCell ref="E316:E317"/>
    <mergeCell ref="F316:F317"/>
    <mergeCell ref="G316:K317"/>
    <mergeCell ref="L316:L317"/>
    <mergeCell ref="M316:M317"/>
    <mergeCell ref="A318:B321"/>
    <mergeCell ref="H318:H319"/>
    <mergeCell ref="I318:I319"/>
    <mergeCell ref="J318:K319"/>
    <mergeCell ref="L318:L319"/>
    <mergeCell ref="M318:M319"/>
    <mergeCell ref="H320:H321"/>
    <mergeCell ref="I320:I321"/>
    <mergeCell ref="J320:K321"/>
    <mergeCell ref="L320:L321"/>
    <mergeCell ref="M320:M321"/>
    <mergeCell ref="D314:D315"/>
    <mergeCell ref="E314:E315"/>
    <mergeCell ref="F314:F315"/>
    <mergeCell ref="G314:K315"/>
    <mergeCell ref="L314:L315"/>
    <mergeCell ref="M314:M315"/>
    <mergeCell ref="D316:D317"/>
    <mergeCell ref="D310:D311"/>
    <mergeCell ref="E310:E311"/>
    <mergeCell ref="F310:F311"/>
    <mergeCell ref="G310:K311"/>
    <mergeCell ref="L310:L311"/>
    <mergeCell ref="M310:M311"/>
    <mergeCell ref="D312:D313"/>
    <mergeCell ref="E312:E313"/>
    <mergeCell ref="F312:F313"/>
    <mergeCell ref="G312:K313"/>
    <mergeCell ref="L312:L313"/>
    <mergeCell ref="M312:M313"/>
    <mergeCell ref="D306:D307"/>
    <mergeCell ref="E306:E307"/>
    <mergeCell ref="F306:F307"/>
    <mergeCell ref="G306:K307"/>
    <mergeCell ref="L306:L307"/>
    <mergeCell ref="M306:M307"/>
    <mergeCell ref="D308:D309"/>
    <mergeCell ref="E308:E309"/>
    <mergeCell ref="F308:F309"/>
    <mergeCell ref="G308:K309"/>
    <mergeCell ref="L308:L309"/>
    <mergeCell ref="M308:M309"/>
    <mergeCell ref="D302:D303"/>
    <mergeCell ref="E302:E303"/>
    <mergeCell ref="F302:F303"/>
    <mergeCell ref="G302:K303"/>
    <mergeCell ref="L302:L303"/>
    <mergeCell ref="M302:M303"/>
    <mergeCell ref="D304:D305"/>
    <mergeCell ref="E304:E305"/>
    <mergeCell ref="F304:F305"/>
    <mergeCell ref="G304:K305"/>
    <mergeCell ref="L304:L305"/>
    <mergeCell ref="M304:M305"/>
    <mergeCell ref="D300:D301"/>
    <mergeCell ref="E300:E301"/>
    <mergeCell ref="F300:F301"/>
    <mergeCell ref="G300:K301"/>
    <mergeCell ref="L300:L301"/>
    <mergeCell ref="M300:M301"/>
    <mergeCell ref="D294:D295"/>
    <mergeCell ref="E294:E295"/>
    <mergeCell ref="F294:F295"/>
    <mergeCell ref="G294:K295"/>
    <mergeCell ref="L294:L295"/>
    <mergeCell ref="M294:M295"/>
    <mergeCell ref="D296:D297"/>
    <mergeCell ref="E296:E297"/>
    <mergeCell ref="F296:F297"/>
    <mergeCell ref="G296:K297"/>
    <mergeCell ref="L296:L297"/>
    <mergeCell ref="M296:M297"/>
    <mergeCell ref="D292:D293"/>
    <mergeCell ref="E292:E293"/>
    <mergeCell ref="F292:F293"/>
    <mergeCell ref="G292:K293"/>
    <mergeCell ref="L292:L293"/>
    <mergeCell ref="M292:M293"/>
    <mergeCell ref="D286:D287"/>
    <mergeCell ref="E286:E287"/>
    <mergeCell ref="G287:K287"/>
    <mergeCell ref="D288:D289"/>
    <mergeCell ref="E288:E289"/>
    <mergeCell ref="F288:F289"/>
    <mergeCell ref="G288:K289"/>
    <mergeCell ref="L288:L289"/>
    <mergeCell ref="M288:M289"/>
    <mergeCell ref="D298:D299"/>
    <mergeCell ref="E298:E299"/>
    <mergeCell ref="F298:F299"/>
    <mergeCell ref="G298:K299"/>
    <mergeCell ref="L298:L299"/>
    <mergeCell ref="M298:M299"/>
    <mergeCell ref="J283:K283"/>
    <mergeCell ref="L283:M283"/>
    <mergeCell ref="G286:K286"/>
    <mergeCell ref="F283:H283"/>
    <mergeCell ref="B284:D284"/>
    <mergeCell ref="J284:K284"/>
    <mergeCell ref="L284:M284"/>
    <mergeCell ref="L279:M279"/>
    <mergeCell ref="J280:K280"/>
    <mergeCell ref="L280:M280"/>
    <mergeCell ref="J281:K281"/>
    <mergeCell ref="L281:M281"/>
    <mergeCell ref="E277:I277"/>
    <mergeCell ref="B281:D281"/>
    <mergeCell ref="D290:D291"/>
    <mergeCell ref="E290:E291"/>
    <mergeCell ref="F290:F291"/>
    <mergeCell ref="G290:K291"/>
    <mergeCell ref="L290:L291"/>
    <mergeCell ref="M290:M291"/>
    <mergeCell ref="P18:Q18"/>
    <mergeCell ref="R17:S17"/>
    <mergeCell ref="T17:V17"/>
    <mergeCell ref="R33:S33"/>
    <mergeCell ref="T33:U33"/>
    <mergeCell ref="T27:U27"/>
    <mergeCell ref="T28:U28"/>
    <mergeCell ref="T29:U29"/>
    <mergeCell ref="T30:U30"/>
    <mergeCell ref="T31:U31"/>
    <mergeCell ref="T32:U32"/>
    <mergeCell ref="F282:H282"/>
    <mergeCell ref="J282:K282"/>
    <mergeCell ref="L282:M282"/>
    <mergeCell ref="T72:T74"/>
    <mergeCell ref="Q73:R73"/>
    <mergeCell ref="T18:U18"/>
    <mergeCell ref="T21:U21"/>
    <mergeCell ref="T22:U22"/>
    <mergeCell ref="T23:U23"/>
    <mergeCell ref="T24:U24"/>
    <mergeCell ref="T60:U60"/>
    <mergeCell ref="T61:U61"/>
    <mergeCell ref="Q55:R55"/>
    <mergeCell ref="T49:V49"/>
    <mergeCell ref="T52:V52"/>
    <mergeCell ref="P59:Q59"/>
    <mergeCell ref="R59:S59"/>
    <mergeCell ref="T59:V59"/>
    <mergeCell ref="Q56:R56"/>
    <mergeCell ref="S55:V56"/>
    <mergeCell ref="P20:Q20"/>
    <mergeCell ref="U62:V62"/>
    <mergeCell ref="P60:Q60"/>
    <mergeCell ref="P61:Q61"/>
    <mergeCell ref="P55:P56"/>
    <mergeCell ref="T20:V20"/>
    <mergeCell ref="R20:S20"/>
    <mergeCell ref="Q54:U54"/>
    <mergeCell ref="T25:U25"/>
    <mergeCell ref="T26:U26"/>
    <mergeCell ref="P32:Q32"/>
    <mergeCell ref="P21:P22"/>
    <mergeCell ref="P23:P24"/>
    <mergeCell ref="P25:P26"/>
    <mergeCell ref="P27:P28"/>
    <mergeCell ref="P29:P30"/>
    <mergeCell ref="P31:Q31"/>
    <mergeCell ref="P33:Q33"/>
    <mergeCell ref="R32:S32"/>
    <mergeCell ref="R52:S52"/>
    <mergeCell ref="E1:I1"/>
    <mergeCell ref="L3:M3"/>
    <mergeCell ref="T10:V10"/>
    <mergeCell ref="J4:K4"/>
    <mergeCell ref="B8:D8"/>
    <mergeCell ref="J8:K8"/>
    <mergeCell ref="L8:M8"/>
    <mergeCell ref="D10:D11"/>
    <mergeCell ref="E10:E11"/>
    <mergeCell ref="G10:K10"/>
    <mergeCell ref="G11:K11"/>
    <mergeCell ref="B5:D5"/>
    <mergeCell ref="J5:K5"/>
    <mergeCell ref="F6:H6"/>
    <mergeCell ref="J6:K6"/>
    <mergeCell ref="L6:M6"/>
    <mergeCell ref="L5:M5"/>
    <mergeCell ref="L4:M4"/>
    <mergeCell ref="T13:V13"/>
    <mergeCell ref="F7:H7"/>
    <mergeCell ref="J7:K7"/>
    <mergeCell ref="L7:M7"/>
    <mergeCell ref="D12:D13"/>
    <mergeCell ref="E12:E13"/>
    <mergeCell ref="F12:F13"/>
    <mergeCell ref="G12:K13"/>
    <mergeCell ref="L12:L13"/>
    <mergeCell ref="M12:M13"/>
    <mergeCell ref="D16:D17"/>
    <mergeCell ref="E16:E17"/>
    <mergeCell ref="F16:F17"/>
    <mergeCell ref="G16:K17"/>
    <mergeCell ref="L16:L17"/>
    <mergeCell ref="M16:M17"/>
    <mergeCell ref="D14:D15"/>
    <mergeCell ref="E14:E15"/>
    <mergeCell ref="F14:F15"/>
    <mergeCell ref="G14:K15"/>
    <mergeCell ref="L14:L15"/>
    <mergeCell ref="M14:M15"/>
    <mergeCell ref="Q15:U15"/>
    <mergeCell ref="R13:S13"/>
    <mergeCell ref="D18:D19"/>
    <mergeCell ref="E18:E19"/>
    <mergeCell ref="F18:F19"/>
    <mergeCell ref="G18:K19"/>
    <mergeCell ref="L18:L19"/>
    <mergeCell ref="M18:M19"/>
    <mergeCell ref="D20:D21"/>
    <mergeCell ref="E20:E21"/>
    <mergeCell ref="F20:F21"/>
    <mergeCell ref="G20:K21"/>
    <mergeCell ref="L20:L21"/>
    <mergeCell ref="M20:M21"/>
    <mergeCell ref="D24:D25"/>
    <mergeCell ref="E24:E25"/>
    <mergeCell ref="F24:F25"/>
    <mergeCell ref="G24:K25"/>
    <mergeCell ref="L24:L25"/>
    <mergeCell ref="M24:M25"/>
    <mergeCell ref="D22:D23"/>
    <mergeCell ref="E22:E23"/>
    <mergeCell ref="F22:F23"/>
    <mergeCell ref="G22:K23"/>
    <mergeCell ref="L22:L23"/>
    <mergeCell ref="M22:M23"/>
    <mergeCell ref="D28:D29"/>
    <mergeCell ref="E28:E29"/>
    <mergeCell ref="F28:F29"/>
    <mergeCell ref="G28:K29"/>
    <mergeCell ref="L28:L29"/>
    <mergeCell ref="M28:M29"/>
    <mergeCell ref="D26:D27"/>
    <mergeCell ref="E26:E27"/>
    <mergeCell ref="F26:F27"/>
    <mergeCell ref="G26:K27"/>
    <mergeCell ref="L26:L27"/>
    <mergeCell ref="M26:M27"/>
    <mergeCell ref="D32:D33"/>
    <mergeCell ref="E32:E33"/>
    <mergeCell ref="F32:F33"/>
    <mergeCell ref="G32:K33"/>
    <mergeCell ref="L32:L33"/>
    <mergeCell ref="M32:M33"/>
    <mergeCell ref="D30:D31"/>
    <mergeCell ref="E30:E31"/>
    <mergeCell ref="F30:F31"/>
    <mergeCell ref="G30:K31"/>
    <mergeCell ref="L30:L31"/>
    <mergeCell ref="M30:M31"/>
    <mergeCell ref="D36:D37"/>
    <mergeCell ref="E36:E37"/>
    <mergeCell ref="F36:F37"/>
    <mergeCell ref="G36:K37"/>
    <mergeCell ref="L36:L37"/>
    <mergeCell ref="M36:M37"/>
    <mergeCell ref="D34:D35"/>
    <mergeCell ref="E34:E35"/>
    <mergeCell ref="F34:F35"/>
    <mergeCell ref="G34:K35"/>
    <mergeCell ref="L34:L35"/>
    <mergeCell ref="M34:M35"/>
    <mergeCell ref="D40:D41"/>
    <mergeCell ref="E40:E41"/>
    <mergeCell ref="F40:F41"/>
    <mergeCell ref="G40:K41"/>
    <mergeCell ref="L40:L41"/>
    <mergeCell ref="M40:M41"/>
    <mergeCell ref="D38:D39"/>
    <mergeCell ref="E38:E39"/>
    <mergeCell ref="F38:F39"/>
    <mergeCell ref="G38:K39"/>
    <mergeCell ref="L38:L39"/>
    <mergeCell ref="M38:M39"/>
    <mergeCell ref="M44:M45"/>
    <mergeCell ref="E47:I47"/>
    <mergeCell ref="L49:M49"/>
    <mergeCell ref="J50:K50"/>
    <mergeCell ref="B51:D51"/>
    <mergeCell ref="J51:K51"/>
    <mergeCell ref="H42:H43"/>
    <mergeCell ref="I42:I43"/>
    <mergeCell ref="J42:K43"/>
    <mergeCell ref="L42:L43"/>
    <mergeCell ref="M42:M43"/>
    <mergeCell ref="H44:H45"/>
    <mergeCell ref="I44:I45"/>
    <mergeCell ref="J44:K45"/>
    <mergeCell ref="L44:L45"/>
    <mergeCell ref="A42:B45"/>
    <mergeCell ref="L51:M51"/>
    <mergeCell ref="L50:M50"/>
    <mergeCell ref="B54:D54"/>
    <mergeCell ref="J54:K54"/>
    <mergeCell ref="L54:M54"/>
    <mergeCell ref="D56:D57"/>
    <mergeCell ref="E56:E57"/>
    <mergeCell ref="G56:K56"/>
    <mergeCell ref="G57:K57"/>
    <mergeCell ref="F52:H52"/>
    <mergeCell ref="J52:K52"/>
    <mergeCell ref="L52:M52"/>
    <mergeCell ref="F53:H53"/>
    <mergeCell ref="J53:K53"/>
    <mergeCell ref="L53:M53"/>
    <mergeCell ref="N58:N59"/>
    <mergeCell ref="D60:D61"/>
    <mergeCell ref="E60:E61"/>
    <mergeCell ref="F60:F61"/>
    <mergeCell ref="G60:K61"/>
    <mergeCell ref="L60:L61"/>
    <mergeCell ref="M60:M61"/>
    <mergeCell ref="N60:N61"/>
    <mergeCell ref="D58:D59"/>
    <mergeCell ref="E58:E59"/>
    <mergeCell ref="F58:F59"/>
    <mergeCell ref="G58:K59"/>
    <mergeCell ref="L58:L59"/>
    <mergeCell ref="M58:M59"/>
    <mergeCell ref="N62:N63"/>
    <mergeCell ref="D64:D65"/>
    <mergeCell ref="E64:E65"/>
    <mergeCell ref="F64:F65"/>
    <mergeCell ref="G64:K65"/>
    <mergeCell ref="L64:L65"/>
    <mergeCell ref="M64:M65"/>
    <mergeCell ref="N64:N65"/>
    <mergeCell ref="D62:D63"/>
    <mergeCell ref="E62:E63"/>
    <mergeCell ref="F62:F63"/>
    <mergeCell ref="G62:K63"/>
    <mergeCell ref="L62:L63"/>
    <mergeCell ref="M62:M63"/>
    <mergeCell ref="N66:N67"/>
    <mergeCell ref="D68:D69"/>
    <mergeCell ref="E68:E69"/>
    <mergeCell ref="F68:F69"/>
    <mergeCell ref="G68:K69"/>
    <mergeCell ref="L68:L69"/>
    <mergeCell ref="M68:M69"/>
    <mergeCell ref="N68:N69"/>
    <mergeCell ref="D66:D67"/>
    <mergeCell ref="E66:E67"/>
    <mergeCell ref="F66:F67"/>
    <mergeCell ref="G66:K67"/>
    <mergeCell ref="L66:L67"/>
    <mergeCell ref="M66:M67"/>
    <mergeCell ref="N70:N71"/>
    <mergeCell ref="D72:D73"/>
    <mergeCell ref="E72:E73"/>
    <mergeCell ref="F72:F73"/>
    <mergeCell ref="G72:K73"/>
    <mergeCell ref="L72:L73"/>
    <mergeCell ref="M72:M73"/>
    <mergeCell ref="N72:N73"/>
    <mergeCell ref="D70:D71"/>
    <mergeCell ref="E70:E71"/>
    <mergeCell ref="F70:F71"/>
    <mergeCell ref="G70:K71"/>
    <mergeCell ref="L70:L71"/>
    <mergeCell ref="M70:M71"/>
    <mergeCell ref="N74:N75"/>
    <mergeCell ref="D76:D77"/>
    <mergeCell ref="E76:E77"/>
    <mergeCell ref="F76:F77"/>
    <mergeCell ref="G76:K77"/>
    <mergeCell ref="L76:L77"/>
    <mergeCell ref="M76:M77"/>
    <mergeCell ref="N76:N77"/>
    <mergeCell ref="D74:D75"/>
    <mergeCell ref="E74:E75"/>
    <mergeCell ref="F74:F75"/>
    <mergeCell ref="G74:K75"/>
    <mergeCell ref="L74:L75"/>
    <mergeCell ref="M74:M75"/>
    <mergeCell ref="N78:N79"/>
    <mergeCell ref="D80:D81"/>
    <mergeCell ref="E80:E81"/>
    <mergeCell ref="F80:F81"/>
    <mergeCell ref="G80:K81"/>
    <mergeCell ref="L80:L81"/>
    <mergeCell ref="M80:M81"/>
    <mergeCell ref="N80:N81"/>
    <mergeCell ref="D78:D79"/>
    <mergeCell ref="E78:E79"/>
    <mergeCell ref="F78:F79"/>
    <mergeCell ref="G78:K79"/>
    <mergeCell ref="L78:L79"/>
    <mergeCell ref="M78:M79"/>
    <mergeCell ref="D86:D87"/>
    <mergeCell ref="E86:E87"/>
    <mergeCell ref="F86:F87"/>
    <mergeCell ref="G86:K87"/>
    <mergeCell ref="L86:L87"/>
    <mergeCell ref="M86:M87"/>
    <mergeCell ref="A88:B91"/>
    <mergeCell ref="N82:N83"/>
    <mergeCell ref="D84:D85"/>
    <mergeCell ref="E84:E85"/>
    <mergeCell ref="F84:F85"/>
    <mergeCell ref="G84:K85"/>
    <mergeCell ref="L84:L85"/>
    <mergeCell ref="M84:M85"/>
    <mergeCell ref="N84:N85"/>
    <mergeCell ref="D82:D83"/>
    <mergeCell ref="E82:E83"/>
    <mergeCell ref="F82:F83"/>
    <mergeCell ref="G82:K83"/>
    <mergeCell ref="L82:L83"/>
    <mergeCell ref="M82:M83"/>
    <mergeCell ref="H90:H91"/>
    <mergeCell ref="I90:I91"/>
    <mergeCell ref="J90:K91"/>
    <mergeCell ref="L90:L91"/>
    <mergeCell ref="M90:M91"/>
    <mergeCell ref="N86:N87"/>
    <mergeCell ref="H88:H89"/>
    <mergeCell ref="I88:I89"/>
    <mergeCell ref="J88:K89"/>
    <mergeCell ref="L88:L89"/>
    <mergeCell ref="M88:M89"/>
    <mergeCell ref="L99:M99"/>
    <mergeCell ref="L100:M100"/>
    <mergeCell ref="E93:I93"/>
    <mergeCell ref="L95:M95"/>
    <mergeCell ref="J96:K96"/>
    <mergeCell ref="B97:D97"/>
    <mergeCell ref="J97:K97"/>
    <mergeCell ref="F98:H98"/>
    <mergeCell ref="J98:K98"/>
    <mergeCell ref="L98:M98"/>
    <mergeCell ref="L96:M96"/>
    <mergeCell ref="L97:M97"/>
    <mergeCell ref="D102:D103"/>
    <mergeCell ref="E102:E103"/>
    <mergeCell ref="G102:K102"/>
    <mergeCell ref="G103:K103"/>
    <mergeCell ref="D104:D105"/>
    <mergeCell ref="E104:E105"/>
    <mergeCell ref="F104:F105"/>
    <mergeCell ref="G104:K105"/>
    <mergeCell ref="F99:H99"/>
    <mergeCell ref="J99:K99"/>
    <mergeCell ref="B100:D100"/>
    <mergeCell ref="J100:K100"/>
    <mergeCell ref="L104:L105"/>
    <mergeCell ref="M104:M105"/>
    <mergeCell ref="N104:N105"/>
    <mergeCell ref="D106:D107"/>
    <mergeCell ref="E106:E107"/>
    <mergeCell ref="F106:F107"/>
    <mergeCell ref="G106:K107"/>
    <mergeCell ref="L106:L107"/>
    <mergeCell ref="M106:M107"/>
    <mergeCell ref="N106:N107"/>
    <mergeCell ref="N108:N109"/>
    <mergeCell ref="D110:D111"/>
    <mergeCell ref="E110:E111"/>
    <mergeCell ref="F110:F111"/>
    <mergeCell ref="G110:K111"/>
    <mergeCell ref="L110:L111"/>
    <mergeCell ref="M110:M111"/>
    <mergeCell ref="N110:N111"/>
    <mergeCell ref="D108:D109"/>
    <mergeCell ref="E108:E109"/>
    <mergeCell ref="F108:F109"/>
    <mergeCell ref="G108:K109"/>
    <mergeCell ref="L108:L109"/>
    <mergeCell ref="M108:M109"/>
    <mergeCell ref="N112:N113"/>
    <mergeCell ref="D114:D115"/>
    <mergeCell ref="E114:E115"/>
    <mergeCell ref="F114:F115"/>
    <mergeCell ref="G114:K115"/>
    <mergeCell ref="L114:L115"/>
    <mergeCell ref="M114:M115"/>
    <mergeCell ref="N114:N115"/>
    <mergeCell ref="D112:D113"/>
    <mergeCell ref="E112:E113"/>
    <mergeCell ref="F112:F113"/>
    <mergeCell ref="G112:K113"/>
    <mergeCell ref="L112:L113"/>
    <mergeCell ref="M112:M113"/>
    <mergeCell ref="N116:N117"/>
    <mergeCell ref="D118:D119"/>
    <mergeCell ref="E118:E119"/>
    <mergeCell ref="F118:F119"/>
    <mergeCell ref="G118:K119"/>
    <mergeCell ref="L118:L119"/>
    <mergeCell ref="M118:M119"/>
    <mergeCell ref="N118:N119"/>
    <mergeCell ref="D116:D117"/>
    <mergeCell ref="E116:E117"/>
    <mergeCell ref="F116:F117"/>
    <mergeCell ref="G116:K117"/>
    <mergeCell ref="L116:L117"/>
    <mergeCell ref="M116:M117"/>
    <mergeCell ref="N120:N121"/>
    <mergeCell ref="D122:D123"/>
    <mergeCell ref="E122:E123"/>
    <mergeCell ref="F122:F123"/>
    <mergeCell ref="G122:K123"/>
    <mergeCell ref="L122:L123"/>
    <mergeCell ref="M122:M123"/>
    <mergeCell ref="N122:N123"/>
    <mergeCell ref="D120:D121"/>
    <mergeCell ref="E120:E121"/>
    <mergeCell ref="F120:F121"/>
    <mergeCell ref="G120:K121"/>
    <mergeCell ref="L120:L121"/>
    <mergeCell ref="M120:M121"/>
    <mergeCell ref="N124:N125"/>
    <mergeCell ref="D126:D127"/>
    <mergeCell ref="E126:E127"/>
    <mergeCell ref="F126:F127"/>
    <mergeCell ref="G126:K127"/>
    <mergeCell ref="L126:L127"/>
    <mergeCell ref="M126:M127"/>
    <mergeCell ref="N126:N127"/>
    <mergeCell ref="D124:D125"/>
    <mergeCell ref="E124:E125"/>
    <mergeCell ref="F124:F125"/>
    <mergeCell ref="G124:K125"/>
    <mergeCell ref="L124:L125"/>
    <mergeCell ref="M124:M125"/>
    <mergeCell ref="D132:D133"/>
    <mergeCell ref="E132:E133"/>
    <mergeCell ref="F132:F133"/>
    <mergeCell ref="G132:K133"/>
    <mergeCell ref="L132:L133"/>
    <mergeCell ref="M132:M133"/>
    <mergeCell ref="A134:B137"/>
    <mergeCell ref="N128:N129"/>
    <mergeCell ref="D130:D131"/>
    <mergeCell ref="E130:E131"/>
    <mergeCell ref="F130:F131"/>
    <mergeCell ref="G130:K131"/>
    <mergeCell ref="L130:L131"/>
    <mergeCell ref="M130:M131"/>
    <mergeCell ref="N130:N131"/>
    <mergeCell ref="D128:D129"/>
    <mergeCell ref="E128:E129"/>
    <mergeCell ref="F128:F129"/>
    <mergeCell ref="G128:K129"/>
    <mergeCell ref="L128:L129"/>
    <mergeCell ref="M128:M129"/>
    <mergeCell ref="H136:H137"/>
    <mergeCell ref="I136:I137"/>
    <mergeCell ref="J136:K137"/>
    <mergeCell ref="L136:L137"/>
    <mergeCell ref="M136:M137"/>
    <mergeCell ref="N132:N133"/>
    <mergeCell ref="H134:H135"/>
    <mergeCell ref="I134:I135"/>
    <mergeCell ref="J134:K135"/>
    <mergeCell ref="L134:L135"/>
    <mergeCell ref="M134:M135"/>
    <mergeCell ref="L145:M145"/>
    <mergeCell ref="L146:M146"/>
    <mergeCell ref="E139:I139"/>
    <mergeCell ref="L141:M141"/>
    <mergeCell ref="J142:K142"/>
    <mergeCell ref="B143:D143"/>
    <mergeCell ref="J143:K143"/>
    <mergeCell ref="F144:H144"/>
    <mergeCell ref="J144:K144"/>
    <mergeCell ref="L144:M144"/>
    <mergeCell ref="L142:M142"/>
    <mergeCell ref="L143:M143"/>
    <mergeCell ref="D148:D149"/>
    <mergeCell ref="E148:E149"/>
    <mergeCell ref="G148:K148"/>
    <mergeCell ref="G149:K149"/>
    <mergeCell ref="D150:D151"/>
    <mergeCell ref="E150:E151"/>
    <mergeCell ref="F150:F151"/>
    <mergeCell ref="G150:K151"/>
    <mergeCell ref="F145:H145"/>
    <mergeCell ref="J145:K145"/>
    <mergeCell ref="B146:D146"/>
    <mergeCell ref="J146:K146"/>
    <mergeCell ref="L150:L151"/>
    <mergeCell ref="M150:M151"/>
    <mergeCell ref="N150:N151"/>
    <mergeCell ref="D152:D153"/>
    <mergeCell ref="E152:E153"/>
    <mergeCell ref="F152:F153"/>
    <mergeCell ref="G152:K153"/>
    <mergeCell ref="L152:L153"/>
    <mergeCell ref="M152:M153"/>
    <mergeCell ref="N152:N153"/>
    <mergeCell ref="N154:N155"/>
    <mergeCell ref="D156:D157"/>
    <mergeCell ref="E156:E157"/>
    <mergeCell ref="F156:F157"/>
    <mergeCell ref="G156:K157"/>
    <mergeCell ref="L156:L157"/>
    <mergeCell ref="M156:M157"/>
    <mergeCell ref="N156:N157"/>
    <mergeCell ref="D154:D155"/>
    <mergeCell ref="E154:E155"/>
    <mergeCell ref="F154:F155"/>
    <mergeCell ref="G154:K155"/>
    <mergeCell ref="L154:L155"/>
    <mergeCell ref="M154:M155"/>
    <mergeCell ref="N158:N159"/>
    <mergeCell ref="D160:D161"/>
    <mergeCell ref="E160:E161"/>
    <mergeCell ref="F160:F161"/>
    <mergeCell ref="G160:K161"/>
    <mergeCell ref="L160:L161"/>
    <mergeCell ref="M160:M161"/>
    <mergeCell ref="N160:N161"/>
    <mergeCell ref="D158:D159"/>
    <mergeCell ref="E158:E159"/>
    <mergeCell ref="F158:F159"/>
    <mergeCell ref="G158:K159"/>
    <mergeCell ref="L158:L159"/>
    <mergeCell ref="M158:M159"/>
    <mergeCell ref="N162:N163"/>
    <mergeCell ref="D164:D165"/>
    <mergeCell ref="E164:E165"/>
    <mergeCell ref="F164:F165"/>
    <mergeCell ref="G164:K165"/>
    <mergeCell ref="L164:L165"/>
    <mergeCell ref="M164:M165"/>
    <mergeCell ref="N164:N165"/>
    <mergeCell ref="D162:D163"/>
    <mergeCell ref="E162:E163"/>
    <mergeCell ref="F162:F163"/>
    <mergeCell ref="G162:K163"/>
    <mergeCell ref="L162:L163"/>
    <mergeCell ref="M162:M163"/>
    <mergeCell ref="N166:N167"/>
    <mergeCell ref="D168:D169"/>
    <mergeCell ref="E168:E169"/>
    <mergeCell ref="F168:F169"/>
    <mergeCell ref="G168:K169"/>
    <mergeCell ref="L168:L169"/>
    <mergeCell ref="M168:M169"/>
    <mergeCell ref="N168:N169"/>
    <mergeCell ref="D166:D167"/>
    <mergeCell ref="E166:E167"/>
    <mergeCell ref="F166:F167"/>
    <mergeCell ref="G166:K167"/>
    <mergeCell ref="L166:L167"/>
    <mergeCell ref="M166:M167"/>
    <mergeCell ref="N170:N171"/>
    <mergeCell ref="D172:D173"/>
    <mergeCell ref="E172:E173"/>
    <mergeCell ref="F172:F173"/>
    <mergeCell ref="G172:K173"/>
    <mergeCell ref="L172:L173"/>
    <mergeCell ref="M172:M173"/>
    <mergeCell ref="N172:N173"/>
    <mergeCell ref="D170:D171"/>
    <mergeCell ref="E170:E171"/>
    <mergeCell ref="F170:F171"/>
    <mergeCell ref="G170:K171"/>
    <mergeCell ref="L170:L171"/>
    <mergeCell ref="M170:M171"/>
    <mergeCell ref="D178:D179"/>
    <mergeCell ref="E178:E179"/>
    <mergeCell ref="F178:F179"/>
    <mergeCell ref="G178:K179"/>
    <mergeCell ref="L178:L179"/>
    <mergeCell ref="M178:M179"/>
    <mergeCell ref="A180:B183"/>
    <mergeCell ref="N174:N175"/>
    <mergeCell ref="D176:D177"/>
    <mergeCell ref="E176:E177"/>
    <mergeCell ref="F176:F177"/>
    <mergeCell ref="G176:K177"/>
    <mergeCell ref="L176:L177"/>
    <mergeCell ref="M176:M177"/>
    <mergeCell ref="N176:N177"/>
    <mergeCell ref="D174:D175"/>
    <mergeCell ref="E174:E175"/>
    <mergeCell ref="F174:F175"/>
    <mergeCell ref="G174:K175"/>
    <mergeCell ref="L174:L175"/>
    <mergeCell ref="M174:M175"/>
    <mergeCell ref="H182:H183"/>
    <mergeCell ref="I182:I183"/>
    <mergeCell ref="J182:K183"/>
    <mergeCell ref="L182:L183"/>
    <mergeCell ref="M182:M183"/>
    <mergeCell ref="N178:N179"/>
    <mergeCell ref="H180:H181"/>
    <mergeCell ref="I180:I181"/>
    <mergeCell ref="J180:K181"/>
    <mergeCell ref="L180:L181"/>
    <mergeCell ref="M180:M181"/>
    <mergeCell ref="L191:M191"/>
    <mergeCell ref="L192:M192"/>
    <mergeCell ref="E185:I185"/>
    <mergeCell ref="L187:M187"/>
    <mergeCell ref="J188:K188"/>
    <mergeCell ref="B189:D189"/>
    <mergeCell ref="J189:K189"/>
    <mergeCell ref="F190:H190"/>
    <mergeCell ref="J190:K190"/>
    <mergeCell ref="L190:M190"/>
    <mergeCell ref="L188:M188"/>
    <mergeCell ref="L189:M189"/>
    <mergeCell ref="D194:D195"/>
    <mergeCell ref="E194:E195"/>
    <mergeCell ref="G194:K194"/>
    <mergeCell ref="G195:K195"/>
    <mergeCell ref="D196:D197"/>
    <mergeCell ref="E196:E197"/>
    <mergeCell ref="F196:F197"/>
    <mergeCell ref="G196:K197"/>
    <mergeCell ref="F191:H191"/>
    <mergeCell ref="J191:K191"/>
    <mergeCell ref="B192:D192"/>
    <mergeCell ref="J192:K192"/>
    <mergeCell ref="L196:L197"/>
    <mergeCell ref="M196:M197"/>
    <mergeCell ref="N196:N197"/>
    <mergeCell ref="D198:D199"/>
    <mergeCell ref="E198:E199"/>
    <mergeCell ref="F198:F199"/>
    <mergeCell ref="G198:K199"/>
    <mergeCell ref="L198:L199"/>
    <mergeCell ref="M198:M199"/>
    <mergeCell ref="N198:N199"/>
    <mergeCell ref="D204:D205"/>
    <mergeCell ref="E204:E205"/>
    <mergeCell ref="G204:K205"/>
    <mergeCell ref="L204:L205"/>
    <mergeCell ref="M204:M205"/>
    <mergeCell ref="N204:N205"/>
    <mergeCell ref="N200:N201"/>
    <mergeCell ref="D202:D203"/>
    <mergeCell ref="E202:E203"/>
    <mergeCell ref="F202:F203"/>
    <mergeCell ref="G202:K203"/>
    <mergeCell ref="L202:L203"/>
    <mergeCell ref="M202:M203"/>
    <mergeCell ref="N202:N203"/>
    <mergeCell ref="D200:D201"/>
    <mergeCell ref="E200:E201"/>
    <mergeCell ref="F200:F201"/>
    <mergeCell ref="G200:K201"/>
    <mergeCell ref="L200:L201"/>
    <mergeCell ref="M200:M201"/>
    <mergeCell ref="N206:N207"/>
    <mergeCell ref="D208:D209"/>
    <mergeCell ref="E208:E209"/>
    <mergeCell ref="F208:F209"/>
    <mergeCell ref="G208:K209"/>
    <mergeCell ref="L208:L209"/>
    <mergeCell ref="M208:M209"/>
    <mergeCell ref="N208:N209"/>
    <mergeCell ref="D206:D207"/>
    <mergeCell ref="E206:E207"/>
    <mergeCell ref="F206:F207"/>
    <mergeCell ref="G206:K207"/>
    <mergeCell ref="L206:L207"/>
    <mergeCell ref="M206:M207"/>
    <mergeCell ref="N210:N211"/>
    <mergeCell ref="D212:D213"/>
    <mergeCell ref="E212:E213"/>
    <mergeCell ref="F212:F213"/>
    <mergeCell ref="G212:K213"/>
    <mergeCell ref="L212:L213"/>
    <mergeCell ref="M212:M213"/>
    <mergeCell ref="N212:N213"/>
    <mergeCell ref="D210:D211"/>
    <mergeCell ref="E210:E211"/>
    <mergeCell ref="F210:F211"/>
    <mergeCell ref="G210:K211"/>
    <mergeCell ref="L210:L211"/>
    <mergeCell ref="M210:M211"/>
    <mergeCell ref="N214:N215"/>
    <mergeCell ref="D216:D217"/>
    <mergeCell ref="E216:E217"/>
    <mergeCell ref="F216:F217"/>
    <mergeCell ref="G216:K217"/>
    <mergeCell ref="L216:L217"/>
    <mergeCell ref="M216:M217"/>
    <mergeCell ref="N216:N217"/>
    <mergeCell ref="D214:D215"/>
    <mergeCell ref="E214:E215"/>
    <mergeCell ref="F214:F215"/>
    <mergeCell ref="G214:K215"/>
    <mergeCell ref="L214:L215"/>
    <mergeCell ref="M214:M215"/>
    <mergeCell ref="N218:N219"/>
    <mergeCell ref="D220:D221"/>
    <mergeCell ref="E220:E221"/>
    <mergeCell ref="F220:F221"/>
    <mergeCell ref="G220:K221"/>
    <mergeCell ref="L220:L221"/>
    <mergeCell ref="M220:M221"/>
    <mergeCell ref="N220:N221"/>
    <mergeCell ref="D218:D219"/>
    <mergeCell ref="E218:E219"/>
    <mergeCell ref="F218:F219"/>
    <mergeCell ref="G218:K219"/>
    <mergeCell ref="L218:L219"/>
    <mergeCell ref="M218:M219"/>
    <mergeCell ref="N222:N223"/>
    <mergeCell ref="D224:D225"/>
    <mergeCell ref="E224:E225"/>
    <mergeCell ref="F224:F225"/>
    <mergeCell ref="G224:K225"/>
    <mergeCell ref="L224:L225"/>
    <mergeCell ref="M224:M225"/>
    <mergeCell ref="N224:N225"/>
    <mergeCell ref="D222:D223"/>
    <mergeCell ref="E222:E223"/>
    <mergeCell ref="F222:F223"/>
    <mergeCell ref="G222:K223"/>
    <mergeCell ref="L222:L223"/>
    <mergeCell ref="M222:M223"/>
    <mergeCell ref="M228:M229"/>
    <mergeCell ref="E231:I231"/>
    <mergeCell ref="L233:M233"/>
    <mergeCell ref="J234:K234"/>
    <mergeCell ref="B235:D235"/>
    <mergeCell ref="J235:K235"/>
    <mergeCell ref="H226:H227"/>
    <mergeCell ref="I226:I227"/>
    <mergeCell ref="J226:K227"/>
    <mergeCell ref="L226:L227"/>
    <mergeCell ref="M226:M227"/>
    <mergeCell ref="H228:H229"/>
    <mergeCell ref="I228:I229"/>
    <mergeCell ref="J228:K229"/>
    <mergeCell ref="L228:L229"/>
    <mergeCell ref="A226:B229"/>
    <mergeCell ref="L234:M234"/>
    <mergeCell ref="L235:M235"/>
    <mergeCell ref="B238:D238"/>
    <mergeCell ref="J238:K238"/>
    <mergeCell ref="L238:M238"/>
    <mergeCell ref="D240:D241"/>
    <mergeCell ref="E240:E241"/>
    <mergeCell ref="G240:K240"/>
    <mergeCell ref="G241:K241"/>
    <mergeCell ref="F236:H236"/>
    <mergeCell ref="J236:K236"/>
    <mergeCell ref="L236:M236"/>
    <mergeCell ref="F237:H237"/>
    <mergeCell ref="J237:K237"/>
    <mergeCell ref="L237:M237"/>
    <mergeCell ref="N242:N243"/>
    <mergeCell ref="D244:D245"/>
    <mergeCell ref="E244:E245"/>
    <mergeCell ref="F244:F245"/>
    <mergeCell ref="G244:K245"/>
    <mergeCell ref="L244:L245"/>
    <mergeCell ref="M244:M245"/>
    <mergeCell ref="N244:N245"/>
    <mergeCell ref="D242:D243"/>
    <mergeCell ref="E242:E243"/>
    <mergeCell ref="F242:F243"/>
    <mergeCell ref="G242:K243"/>
    <mergeCell ref="L242:L243"/>
    <mergeCell ref="M242:M243"/>
    <mergeCell ref="N246:N247"/>
    <mergeCell ref="D248:D249"/>
    <mergeCell ref="E248:E249"/>
    <mergeCell ref="F248:F249"/>
    <mergeCell ref="G248:K249"/>
    <mergeCell ref="L248:L249"/>
    <mergeCell ref="M248:M249"/>
    <mergeCell ref="N248:N249"/>
    <mergeCell ref="D246:D247"/>
    <mergeCell ref="E246:E247"/>
    <mergeCell ref="F246:F247"/>
    <mergeCell ref="G246:K247"/>
    <mergeCell ref="L246:L247"/>
    <mergeCell ref="M246:M247"/>
    <mergeCell ref="N250:N251"/>
    <mergeCell ref="D252:D253"/>
    <mergeCell ref="E252:E253"/>
    <mergeCell ref="F252:F253"/>
    <mergeCell ref="G252:K253"/>
    <mergeCell ref="L252:L253"/>
    <mergeCell ref="M252:M253"/>
    <mergeCell ref="N252:N253"/>
    <mergeCell ref="D250:D251"/>
    <mergeCell ref="E250:E251"/>
    <mergeCell ref="F250:F251"/>
    <mergeCell ref="G250:K251"/>
    <mergeCell ref="L250:L251"/>
    <mergeCell ref="M250:M251"/>
    <mergeCell ref="N254:N255"/>
    <mergeCell ref="D256:D257"/>
    <mergeCell ref="E256:E257"/>
    <mergeCell ref="F256:F257"/>
    <mergeCell ref="G256:K257"/>
    <mergeCell ref="L256:L257"/>
    <mergeCell ref="M256:M257"/>
    <mergeCell ref="N256:N257"/>
    <mergeCell ref="D254:D255"/>
    <mergeCell ref="E254:E255"/>
    <mergeCell ref="F254:F255"/>
    <mergeCell ref="G254:K255"/>
    <mergeCell ref="L254:L255"/>
    <mergeCell ref="M254:M255"/>
    <mergeCell ref="N258:N259"/>
    <mergeCell ref="D260:D261"/>
    <mergeCell ref="E260:E261"/>
    <mergeCell ref="F260:F261"/>
    <mergeCell ref="G260:K261"/>
    <mergeCell ref="L260:L261"/>
    <mergeCell ref="M260:M261"/>
    <mergeCell ref="N260:N261"/>
    <mergeCell ref="D258:D259"/>
    <mergeCell ref="E258:E259"/>
    <mergeCell ref="F258:F259"/>
    <mergeCell ref="G258:K259"/>
    <mergeCell ref="L258:L259"/>
    <mergeCell ref="M258:M259"/>
    <mergeCell ref="N262:N263"/>
    <mergeCell ref="D264:D265"/>
    <mergeCell ref="E264:E265"/>
    <mergeCell ref="F264:F265"/>
    <mergeCell ref="G264:K265"/>
    <mergeCell ref="L264:L265"/>
    <mergeCell ref="M264:M265"/>
    <mergeCell ref="N264:N265"/>
    <mergeCell ref="D262:D263"/>
    <mergeCell ref="E262:E263"/>
    <mergeCell ref="F262:F263"/>
    <mergeCell ref="G262:K263"/>
    <mergeCell ref="L262:L263"/>
    <mergeCell ref="M262:M263"/>
    <mergeCell ref="N266:N267"/>
    <mergeCell ref="D268:D269"/>
    <mergeCell ref="E268:E269"/>
    <mergeCell ref="F268:F269"/>
    <mergeCell ref="G268:K269"/>
    <mergeCell ref="L268:L269"/>
    <mergeCell ref="A272:B275"/>
    <mergeCell ref="H274:H275"/>
    <mergeCell ref="I274:I275"/>
    <mergeCell ref="J274:K275"/>
    <mergeCell ref="L274:L275"/>
    <mergeCell ref="M274:M275"/>
    <mergeCell ref="M268:M269"/>
    <mergeCell ref="N268:N269"/>
    <mergeCell ref="D266:D267"/>
    <mergeCell ref="E266:E267"/>
    <mergeCell ref="F266:F267"/>
    <mergeCell ref="G266:K267"/>
    <mergeCell ref="L266:L267"/>
    <mergeCell ref="M266:M267"/>
    <mergeCell ref="L272:L273"/>
    <mergeCell ref="M272:M273"/>
    <mergeCell ref="D270:D271"/>
    <mergeCell ref="E270:E271"/>
    <mergeCell ref="F270:F271"/>
    <mergeCell ref="G270:K271"/>
    <mergeCell ref="L270:L271"/>
    <mergeCell ref="M270:M271"/>
    <mergeCell ref="N270:N271"/>
    <mergeCell ref="H272:H273"/>
    <mergeCell ref="I272:I273"/>
    <mergeCell ref="J272:K273"/>
  </mergeCells>
  <phoneticPr fontId="2"/>
  <dataValidations count="2">
    <dataValidation imeMode="hiragana" allowBlank="1" showInputMessage="1" showErrorMessage="1" sqref="J6 L6:L8 L190:L192 J98 L236:L238 J144 L98:L100 J190 L144:L146 J236 L52:L54 J52 L282:L284 J282 L328:L330 J328 L374:L376 J374 L420:L422 J420 L466:L468 J466 L512:L514 J512 L558:L560 J558 L604:L606 J604 L650:L652 J650 L696:L698 J696 L742:L744 J742 L788:L790 J788 L834:L836 J834 L880:L882 J880"/>
    <dataValidation imeMode="fullAlpha" allowBlank="1" showInputMessage="1" showErrorMessage="1" sqref="J8 J54 J100 J146 J192 J238 J284 J330 J376 J422 J468 J514 J560 J606 J652 J698 J744 J790 J836 J882"/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説明</vt:lpstr>
      <vt:lpstr>入力</vt:lpstr>
      <vt:lpstr>出力</vt:lpstr>
      <vt:lpstr>出力!Print_Area</vt:lpstr>
      <vt:lpstr>三万以上code</vt:lpstr>
      <vt:lpstr>三万円以上</vt:lpstr>
      <vt:lpstr>三万円未満</vt:lpstr>
      <vt:lpstr>三万未満code</vt:lpstr>
      <vt:lpstr>手数料区分code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英治</cp:lastModifiedBy>
  <cp:lastPrinted>2020-01-06T08:00:58Z</cp:lastPrinted>
  <dcterms:created xsi:type="dcterms:W3CDTF">2006-09-16T00:00:00Z</dcterms:created>
  <dcterms:modified xsi:type="dcterms:W3CDTF">2020-01-20T08:42:19Z</dcterms:modified>
</cp:coreProperties>
</file>